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tables/table5.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documenttasks/documenttask1.xml" ContentType="application/vnd.ms-excel.documenttasks+xml"/>
  <Override PartName="/xl/tables/table6.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drawings/drawing3.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https://d.docs.live.net/7c48753609436b8e/03- Assignments/00- 2025/123- Guinea Conakry 2023/03- Data summary/"/>
    </mc:Choice>
  </mc:AlternateContent>
  <xr:revisionPtr revIDLastSave="88" documentId="13_ncr:1_{E87FEE1A-274B-4417-A68D-1CAA2ABD6953}" xr6:coauthVersionLast="47" xr6:coauthVersionMax="47" xr10:uidLastSave="{454EAC82-9EB2-473D-A697-971553D2A83C}"/>
  <bookViews>
    <workbookView xWindow="-84" yWindow="348" windowWidth="21492" windowHeight="12660" tabRatio="864" firstSheet="1" activeTab="1" xr2:uid="{BE9E1E00-0B85-4844-B1E3-229A610793B1}"/>
  </bookViews>
  <sheets>
    <sheet name="Journal des modifications" sheetId="14" state="hidden" r:id="rId1"/>
    <sheet name="Introduction" sheetId="13" r:id="rId2"/>
    <sheet name="1-Présentation" sheetId="9" r:id="rId3"/>
    <sheet name="2-Contribution économique" sheetId="8" r:id="rId4"/>
    <sheet name="3-Liste des entités et projets" sheetId="12" r:id="rId5"/>
    <sheet name="4-Recettes extractives -compl.-" sheetId="4" r:id="rId6"/>
    <sheet name="5-Recettes gouv.(ent.+proj)" sheetId="11" r:id="rId7"/>
    <sheet name="Listes" sheetId="10" r:id="rId8"/>
  </sheets>
  <externalReferences>
    <externalReference r:id="rId9"/>
    <externalReference r:id="rId10"/>
  </externalReferences>
  <definedNames>
    <definedName name="Agency_type" localSheetId="0">#REF!</definedName>
    <definedName name="Agency_type">#REF!</definedName>
    <definedName name="Commodities_list" localSheetId="0">#REF!</definedName>
    <definedName name="Commodities_list">#REF!</definedName>
    <definedName name="Commodity_names" localSheetId="0">#REF!</definedName>
    <definedName name="Commodity_names">#REF!</definedName>
    <definedName name="Companies_list" localSheetId="0">#REF!</definedName>
    <definedName name="Companies_list">#REF!</definedName>
    <definedName name="Countries_list" localSheetId="0">#REF!</definedName>
    <definedName name="Countries_list">#REF!</definedName>
    <definedName name="Currency_code_list" localSheetId="0">#REF!</definedName>
    <definedName name="Currency_code_list">#REF!</definedName>
    <definedName name="GFS_list" localSheetId="0">#REF!</definedName>
    <definedName name="GFS_list">#REF!</definedName>
    <definedName name="Government_entities_list" localSheetId="0">#REF!</definedName>
    <definedName name="Government_entities_list">#REF!</definedName>
    <definedName name="_xlnm.Print_Area" localSheetId="2">'1-Présentation'!$C$2:$G$41</definedName>
    <definedName name="_xlnm.Print_Area" localSheetId="4">'3-Liste des entités et projets'!$A$1:$Q$57</definedName>
    <definedName name="_xlnm.Print_Area" localSheetId="1">Introduction!$C$2:$J$39</definedName>
    <definedName name="Project_phases_list" localSheetId="0">#REF!</definedName>
    <definedName name="Project_phases_list">#REF!</definedName>
    <definedName name="Projectname" localSheetId="0">#REF!</definedName>
    <definedName name="Projectname">#REF!</definedName>
    <definedName name="Reliability">#REF!</definedName>
    <definedName name="Reporting_options_list" localSheetId="0">#REF!</definedName>
    <definedName name="Reporting_options_list">#REF!</definedName>
    <definedName name="Revenue_stream_list" localSheetId="0">#REF!</definedName>
    <definedName name="Revenue_stream_list">#REF!</definedName>
    <definedName name="Sector_list" localSheetId="0">#REF!</definedName>
    <definedName name="Sector_list">#REF!</definedName>
    <definedName name="Simple_options_list" localSheetId="0">#REF!</definedName>
    <definedName name="Simple_options_list">#REF!</definedName>
    <definedName name="Total_reconciled" localSheetId="0">#REF!</definedName>
    <definedName name="Total_reconciled">#REF!</definedName>
    <definedName name="Total_revenues" localSheetId="0">#REF!</definedName>
    <definedName name="Total_revenues">#REF!</definedName>
    <definedName name="What_is_GFS?">'4-Recettes extractives -compl.-'!$O$26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1" i="12" l="1"/>
  <c r="H50" i="12"/>
  <c r="H49" i="12"/>
  <c r="H48" i="12"/>
  <c r="H47" i="12"/>
  <c r="H46" i="12"/>
  <c r="H45" i="12"/>
  <c r="H44" i="12"/>
  <c r="H43" i="12"/>
  <c r="H42" i="12"/>
  <c r="H41" i="12"/>
  <c r="H40" i="12"/>
  <c r="H39" i="12"/>
  <c r="H38" i="12"/>
  <c r="H37" i="12"/>
  <c r="H36" i="12"/>
  <c r="H35" i="12"/>
  <c r="H34" i="12"/>
  <c r="J61" i="4"/>
  <c r="H183" i="11"/>
  <c r="J142" i="11"/>
  <c r="J140" i="11"/>
  <c r="B57" i="11"/>
  <c r="B131" i="11"/>
  <c r="B132" i="11"/>
  <c r="B130" i="11"/>
  <c r="B133" i="11"/>
  <c r="B134" i="11"/>
  <c r="B135" i="11"/>
  <c r="B136" i="11"/>
  <c r="B137" i="11"/>
  <c r="B122" i="11"/>
  <c r="B123" i="11"/>
  <c r="B124" i="11"/>
  <c r="B125" i="11"/>
  <c r="B126" i="11"/>
  <c r="B127" i="11"/>
  <c r="B128" i="11"/>
  <c r="B118" i="11"/>
  <c r="B119" i="11"/>
  <c r="B120" i="11"/>
  <c r="B110" i="11"/>
  <c r="B111" i="11"/>
  <c r="B112" i="11"/>
  <c r="B113" i="11"/>
  <c r="B114" i="11"/>
  <c r="B115" i="11"/>
  <c r="B116" i="11"/>
  <c r="B117" i="11"/>
  <c r="B121" i="11"/>
  <c r="B103" i="11"/>
  <c r="B104" i="11"/>
  <c r="B105" i="11"/>
  <c r="B106" i="11"/>
  <c r="B107" i="11"/>
  <c r="B98" i="11"/>
  <c r="B99" i="11"/>
  <c r="B100" i="11"/>
  <c r="B101" i="11"/>
  <c r="B102" i="11"/>
  <c r="B89" i="11"/>
  <c r="B88" i="11"/>
  <c r="B90" i="11"/>
  <c r="B91" i="11"/>
  <c r="B92" i="11"/>
  <c r="B93" i="11"/>
  <c r="B94" i="11"/>
  <c r="B95" i="11"/>
  <c r="B96" i="11"/>
  <c r="B86" i="11"/>
  <c r="B87" i="11"/>
  <c r="B97" i="11"/>
  <c r="B108" i="11"/>
  <c r="B70" i="11"/>
  <c r="B68" i="11"/>
  <c r="B69" i="11"/>
  <c r="B71" i="11"/>
  <c r="B72" i="11"/>
  <c r="B73" i="11"/>
  <c r="B74" i="11"/>
  <c r="B75" i="11"/>
  <c r="B76" i="11"/>
  <c r="B77" i="11"/>
  <c r="B78" i="11"/>
  <c r="B79" i="11"/>
  <c r="B80" i="11"/>
  <c r="B81" i="11"/>
  <c r="B82" i="11"/>
  <c r="B83" i="11"/>
  <c r="B61" i="11"/>
  <c r="B60" i="11"/>
  <c r="B20" i="11"/>
  <c r="B21"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8" i="11"/>
  <c r="B59" i="11"/>
  <c r="B62" i="11"/>
  <c r="B63" i="11"/>
  <c r="B64" i="11"/>
  <c r="B65" i="11"/>
  <c r="B66" i="11"/>
  <c r="B67" i="11"/>
  <c r="B84" i="11"/>
  <c r="B85" i="11"/>
  <c r="B109" i="11"/>
  <c r="B129" i="11"/>
  <c r="B138" i="11"/>
  <c r="E25" i="12" l="1"/>
  <c r="E24" i="12"/>
  <c r="E23" i="12"/>
  <c r="E22" i="12"/>
  <c r="E21" i="12"/>
  <c r="E20" i="12"/>
  <c r="E19" i="12"/>
  <c r="E18" i="12"/>
  <c r="D57" i="8" l="1"/>
  <c r="E25" i="9"/>
  <c r="E26" i="9"/>
  <c r="B16" i="11" l="1"/>
  <c r="B17" i="11"/>
  <c r="B18" i="11"/>
  <c r="B19" i="11"/>
  <c r="B22" i="11"/>
  <c r="B23" i="11"/>
  <c r="B24" i="11"/>
  <c r="B25" i="11"/>
  <c r="B26" i="11"/>
  <c r="B15" i="11"/>
  <c r="B27" i="4"/>
  <c r="C27" i="4"/>
  <c r="D27" i="4"/>
  <c r="E27" i="4"/>
  <c r="B28" i="4"/>
  <c r="C28" i="4"/>
  <c r="D28" i="4"/>
  <c r="E28" i="4"/>
  <c r="E17" i="12" l="1"/>
  <c r="E16" i="12"/>
  <c r="B30" i="8" l="1"/>
  <c r="B50" i="8" l="1"/>
  <c r="B48" i="8"/>
  <c r="B46" i="8"/>
  <c r="B44" i="8"/>
  <c r="O4" i="4" l="1"/>
  <c r="B32" i="8"/>
  <c r="B34" i="8"/>
  <c r="E13" i="9"/>
  <c r="E12" i="9"/>
  <c r="E14" i="9"/>
  <c r="J7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tc={7C3C6DB7-6B85-408D-B7EB-D20BCDB62282}</author>
    <author>tc={D67BCF39-4CFD-4421-A297-EBD15684D0D9}</author>
    <author>tc={64B67AB6-98EB-4DB7-85AB-F5996FBA11E9}</author>
  </authors>
  <commentList>
    <comment ref="B3" authorId="0" shapeId="0" xr:uid="{7C3C6DB7-6B85-408D-B7EB-D20BCDB62282}">
      <text>
        <t xml:space="preserve">[Threaded comment]
Your version of Excel allows you to read this threaded comment; however, any edits to it will get removed if the file is opened in a newer version of Excel. Learn more: https://go.microsoft.com/fwlink/?linkid=870924
Comment:
    @Hugo Paret  consider referencing EITI Requirements. </t>
      </text>
    </comment>
    <comment ref="P53" authorId="1" shapeId="0" xr:uid="{D67BCF39-4CFD-4421-A297-EBD15684D0D9}">
      <text>
        <t>[Threaded comment]
Your version of Excel allows you to read this threaded comment; however, any edits to it will get removed if the file is opened in a newer version of Excel. Learn more: https://go.microsoft.com/fwlink/?linkid=870924
Comment:
    @Hugo Paret  add 'information on CO2'</t>
      </text>
    </comment>
    <comment ref="L54" authorId="2" shapeId="0" xr:uid="{64B67AB6-98EB-4DB7-85AB-F5996FBA11E9}">
      <text>
        <t>[Threaded comment]
Your version of Excel allows you to read this threaded comment; however, any edits to it will get removed if the file is opened in a newer version of Excel. Learn more: https://go.microsoft.com/fwlink/?linkid=870924
Comment:
    @Hugo Paret  why do we ask for currency here but not in the other tables (govt and company)?
Reply:
    Because it's pulled automatically from part 4 and 5 for government and companies, with a formula which converts in USD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tc={678F28DD-B37E-44DD-8F10-533032DC558B}</author>
    <author>tc={09AADE18-E835-4E0C-B055-A6A3A397BBE2}</author>
    <author>tc={E213BD9C-B3E9-4BEE-A367-2F00FFD7D9F2}</author>
    <author>tc={5FF4D5F4-7FBF-4767-84B0-DADB09A49397}</author>
    <author>tc={1110FF4D-CFCE-4F15-BACC-970B75AD9406}</author>
    <author>tc={7C6C7090-5709-461E-9E5C-95D875FC0EFE}</author>
    <author>tc={76C8FEC5-FCAA-4B3D-93C9-E3C3A385D37B}</author>
  </authors>
  <commentList>
    <comment ref="F10" authorId="0" shapeId="0" xr:uid="{678F28DD-B37E-44DD-8F10-533032DC558B}">
      <text>
        <t xml:space="preserve">[Threaded comment]
Your version of Excel allows you to read this threaded comment; however, any edits to it will get removed if the file is opened in a newer version of Excel. Learn more: https://go.microsoft.com/fwlink/?linkid=870924
Comment:
    @Hugo Paret  consider referencing the EITI Requirements. Please spell out the acronym. </t>
      </text>
    </comment>
    <comment ref="F11" authorId="1" shapeId="0" xr:uid="{09AADE18-E835-4E0C-B055-A6A3A397BBE2}">
      <text>
        <t>[Threaded comment]
Your version of Excel allows you to read this threaded comment; however, any edits to it will get removed if the file is opened in a newer version of Excel. Learn more: https://go.microsoft.com/fwlink/?linkid=870924
Comment:
    @Hugo Paret I've added this</t>
      </text>
    </comment>
    <comment ref="F13" authorId="2" shapeId="0" xr:uid="{E213BD9C-B3E9-4BEE-A367-2F00FFD7D9F2}">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@Hugo Paret  the order of the points is not logical. Start with 1. on GFS classification, then sectyor, then revenue stream (national) etc. 
Reply:
    You cannot fill in the GFS classification unless you first enter the name of the revenue stream, and probably a couple of other information: recipient, legal basis,… </t>
      </text>
    </comment>
    <comment ref="F17" authorId="3" shapeId="0" xr:uid="{5FF4D5F4-7FBF-4767-84B0-DADB09A49397}">
      <text>
        <t>[Threaded comment]
Your version of Excel allows you to read this threaded comment; however, any edits to it will get removed if the file is opened in a newer version of Excel. Learn more: https://go.microsoft.com/fwlink/?linkid=870924
Comment:
    @Hugo Paret i've suggested some lanuage here and above</t>
      </text>
    </comment>
    <comment ref="H26" authorId="4" shapeId="0" xr:uid="{1110FF4D-CFCE-4F15-BACC-970B75AD9406}">
      <text>
        <t>[Threaded comment]
Your version of Excel allows you to read this threaded comment; however, any edits to it will get removed if the file is opened in a newer version of Excel. Learn more: https://go.microsoft.com/fwlink/?linkid=870924
Comment:
    where are we capturing social and envi payments? 
Reply:
    And also, if it's a subnational payment  vs national payment, where is that captured? Suggest we add a column: paid at national or subnational level? 
Reply:
    We do not capture social and env expenditures here, only payments/revenues
Reply:
    If it is collected/paid at the subnational level, we will have the information in the entity column, with the name of the region/municipality</t>
      </text>
    </comment>
    <comment ref="J26" authorId="5" shapeId="0" xr:uid="{7C6C7090-5709-461E-9E5C-95D875FC0EFE}">
      <text>
        <t>[Threaded comment]
Your version of Excel allows you to read this threaded comment; however, any edits to it will get removed if the file is opened in a newer version of Excel. Learn more: https://go.microsoft.com/fwlink/?linkid=870924
Comment:
    Please clarify what issuing government authority means., You mean the entity mandated by law to levy or impose the payment, right? 
Reply:
    Correct, see guidance</t>
      </text>
    </comment>
    <comment ref="K26" authorId="6" shapeId="0" xr:uid="{76C8FEC5-FCAA-4B3D-93C9-E3C3A385D37B}">
      <text>
        <t>[Threaded comment]
Your version of Excel allows you to read this threaded comment; however, any edits to it will get removed if the file is opened in a newer version of Excel. Learn more: https://go.microsoft.com/fwlink/?linkid=870924
Comment:
    Here I assume you mean the entity who collects but not necessarily the levying/imposing entity, correct? Suggest you clarify that. WE should explain somewhere these distinctions. I suggest adding 2 columns: 1. Other agencies where payments pass through (important to see the chain of custody) 2. Final recipient of the fund  i.e. SWF, special funds. national budget, regional budgets, etc. 
Reply:
    added</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tc={C716CDD3-E5C4-49AC-8A55-9A94CB7F1C2F}</author>
  </authors>
  <commentList>
    <comment ref="D14" authorId="0" shapeId="0" xr:uid="{C716CDD3-E5C4-49AC-8A55-9A94CB7F1C2F}">
      <text>
        <t>[Threaded comment]
Your version of Excel allows you to read this threaded comment; however, any edits to it will get removed if the file is opened in a newer version of Excel. Learn more: https://go.microsoft.com/fwlink/?linkid=870924
Comment:
    @Hugo Paret  are we sure we want the issuer here? My understanding is that IMF / GFS checks for the final recipient. 
Reply:
    I suggest we keep the issuing government entity here. It's how countries are reporting in EITI Report, and for continuity purposes. It also helps to identify who are the agencies/SOEs that are playing an important role in revenue collection. But let's keep the conversation open, I will liaise with the IMF and check with them how we should properly record so we are aligned. We have an incoming joint presentation with ESTMA, it will be a good opportunity to also ensure consistency here. The link between the revenue stream and the final recipient is ensured regardless due to the structure in the database and the API.</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<sst xmlns="http://schemas.openxmlformats.org/spreadsheetml/2006/main" count="4438" uniqueCount="2041">
  <si>
    <t>Journal des modifications</t>
  </si>
  <si>
    <t>Partie concernée par les modifications</t>
  </si>
  <si>
    <t>Commentaires</t>
  </si>
  <si>
    <r>
      <rPr>
        <sz val="10.5"/>
        <color theme="1"/>
        <rFont val="Calibri"/>
        <family val="2"/>
      </rPr>
      <t>Partie 2 :</t>
    </r>
    <r>
      <rPr>
        <sz val="10.5"/>
        <color theme="1"/>
        <rFont val="Calibri"/>
        <family val="2"/>
      </rPr>
      <t xml:space="preserve"> </t>
    </r>
    <r>
      <rPr>
        <sz val="10.5"/>
        <color theme="1"/>
        <rFont val="Calibri"/>
        <family val="2"/>
      </rPr>
      <t xml:space="preserve">N° 6.3, ajout et estimation pour le secteur </t>
    </r>
    <r>
      <rPr>
        <b/>
        <sz val="10.5"/>
        <color theme="1"/>
        <rFont val="Calibri"/>
        <family val="2"/>
      </rPr>
      <t>informel</t>
    </r>
    <r>
      <rPr>
        <sz val="10.5"/>
        <color theme="1"/>
        <rFont val="Calibri"/>
        <family val="2"/>
      </rPr>
      <t xml:space="preserve"> de l’EMAPE</t>
    </r>
  </si>
  <si>
    <t>Ligne 78</t>
  </si>
  <si>
    <t>N° 3.1, ajout d’une ligne « Réserves » avec un menu de matières premières</t>
  </si>
  <si>
    <t>Partie 2 : suppression de la liste de contrôle des divulgations, conservation des Exigences 3.1 Exploration et réserves, 3.2 Production, 3.3 Exportations et 6.3 Contribution économique</t>
  </si>
  <si>
    <t>Partie 3 : ajout d’un type « Publique » pour les entreprises</t>
  </si>
  <si>
    <t>Type d’entreprise, colonne commençant à D28</t>
  </si>
  <si>
    <t>Partie 3 : entreprise de soutien ou non</t>
  </si>
  <si>
    <t>Colonne commençant à C28</t>
  </si>
  <si>
    <t>Partie 3 : ajout des coûts et des émissions de GES pour la liste, la valeur et l’unité du projet</t>
  </si>
  <si>
    <t>Colonnes commençant à M, N, O, P, Q 37</t>
  </si>
  <si>
    <t>Modification des instructions pour refléter les modifications des parties 2 et 3</t>
  </si>
  <si>
    <t>2, 3</t>
  </si>
  <si>
    <t>Modification des titres des onglets</t>
  </si>
  <si>
    <t>1, 2, 3, 4, 5</t>
  </si>
  <si>
    <t>Mise à jour de la liste des matières premières : pierre précieuse, tantalite</t>
  </si>
  <si>
    <t>Listes</t>
  </si>
  <si>
    <t>Partie 2 : ajout d’une Section 3.1 Exploration (réserves), liée à la liste de contrôle des matières premières</t>
  </si>
  <si>
    <t>Lignes 20 à 26</t>
  </si>
  <si>
    <t>Partie 3 : ajout de trois colonnes pour les entreprises et les entités de l’État : Soumission de déclaration ITIE ? Respect des assurances qualité nationales ? Respect des assurances qualité de l’ITIE ?</t>
  </si>
  <si>
    <t>Colonnes F, G, H 15 pour les entités de l’État
Colonnes J, K, L 28 pour les entreprises</t>
  </si>
  <si>
    <t>Partie 4 : ajout d’un « Bénéficiaire final » et ajout d’orientations sur les données de Validation à saisir</t>
  </si>
  <si>
    <t>Colonne J</t>
  </si>
  <si>
    <t>Partie 2 : catégorie/qualité des matières premières pour les volumes de production et d’exportation</t>
  </si>
  <si>
    <t>Colonne H</t>
  </si>
  <si>
    <t>Partie 3 : début et fin des projets (Partie 3), colonnes D et E</t>
  </si>
  <si>
    <t>Partie 3 : ajout d’un sous-titre « Informations sur l’entité » et « Qualité des données »</t>
  </si>
  <si>
    <t>Ligne 14 ; ligne 27</t>
  </si>
  <si>
    <t xml:space="preserve">Partie 2 : suppression du type de divulgation en haut de chaque case </t>
  </si>
  <si>
    <t>D19, D20, D30, D31, D52, D53, D75</t>
  </si>
  <si>
    <t>Partie 1 : suppression des références 7.2</t>
  </si>
  <si>
    <t>Lignes 21, 22, 23 dans le modèle 2.0</t>
  </si>
  <si>
    <t xml:space="preserve">Partie 4 : ajout d’une colonne « Fondement juridique » </t>
  </si>
  <si>
    <t>Colonne I</t>
  </si>
  <si>
    <t>Partie 2 : ajout d’une colonne d’espace entre la source/l’unité et la qualité</t>
  </si>
  <si>
    <t>Orientations mises à jour sur les 5 onglets</t>
  </si>
  <si>
    <t>Le nombre de lignes dédiées aux orientations en haut de chaque onglet (avant la saisie des données) a changé pour chaque onglet</t>
  </si>
  <si>
    <t>Suppression du bas de page avec l’adresse électronique et la boîte postale sur tous les onglets</t>
  </si>
  <si>
    <t>3 dernières lignes de chaque onglet</t>
  </si>
  <si>
    <t>Ajout d’un bas de page « Passer à l’onglet suivant » pour chacun des quatre premiers onglets</t>
  </si>
  <si>
    <t>1, 2, 3, 4</t>
  </si>
  <si>
    <t>En bas de chaque onglet, après la saisie des données</t>
  </si>
  <si>
    <t>Partie 3 : ajout de trois titres pour chaque tableau de la feuille de calcul 3</t>
  </si>
  <si>
    <t>Cellules B13, B23, B37</t>
  </si>
  <si>
    <t>Partie 3 : ajout d’une ligne d’instructions « Indiquer le type de numéro d’identification référencé dans la liste d’entreprises ci-dessous et l’émetteur du numéro d’identification »</t>
  </si>
  <si>
    <t>Ligne 22</t>
  </si>
  <si>
    <t>Partie 5 : ajout d’une cellule « Fin du formulaire » en bas de l’onglet</t>
  </si>
  <si>
    <t>C48 dans le modèle actuel</t>
  </si>
  <si>
    <t>Partie 3 : ajout d’un sous-titre « Informations sur les gaz à effet de serre »</t>
  </si>
  <si>
    <t>P, Q 37</t>
  </si>
  <si>
    <t>Partie 3 : ajout d’un sous-titre « Informations sur les coûts »</t>
  </si>
  <si>
    <t>M, N, O 37</t>
  </si>
  <si>
    <t>Partie 5 : ajout d’un sous-titre « Paiements en nature »</t>
  </si>
  <si>
    <t>K, L, M 13 dans le modèle actuel</t>
  </si>
  <si>
    <t>Rempli le :</t>
  </si>
  <si>
    <t>Modèle de données résumées pour les divulgations de l’ITIE</t>
  </si>
  <si>
    <r>
      <t>Version 2.1 appliquée le 1</t>
    </r>
    <r>
      <rPr>
        <i/>
        <vertAlign val="superscript"/>
        <sz val="11"/>
        <rFont val="Franklin Gothic Book"/>
        <family val="2"/>
      </rPr>
      <t>er</t>
    </r>
    <r>
      <rPr>
        <i/>
        <sz val="11"/>
        <rFont val="Franklin Gothic Book"/>
        <family val="2"/>
      </rPr>
      <t xml:space="preserve"> juillet 2025</t>
    </r>
  </si>
  <si>
    <t xml:space="preserve">Le remplissage de ce modèle de données résumées avec des données de votre Rapport ITIE permettra d’y accéder dans un format lisible par machine (Exigence 7.2.d). </t>
  </si>
  <si>
    <r>
      <rPr>
        <b/>
        <sz val="11"/>
        <color theme="1"/>
        <rFont val="Franklin Gothic Book"/>
        <family val="2"/>
      </rPr>
      <t xml:space="preserve">Ce modèle doit être </t>
    </r>
    <r>
      <rPr>
        <b/>
        <u/>
        <sz val="11"/>
        <color rgb="FF000000"/>
        <rFont val="Franklin Gothic Book"/>
        <family val="2"/>
      </rPr>
      <t>rempli dans son intégralité et soumis</t>
    </r>
    <r>
      <rPr>
        <b/>
        <sz val="11"/>
        <color rgb="FF000000"/>
        <rFont val="Franklin Gothic Book"/>
        <family val="2"/>
      </rPr>
      <t xml:space="preserve"> au Secrétariat international de l’ITIE pour chaque année fiscale couverte dans la déclaration ITIE.</t>
    </r>
  </si>
  <si>
    <t>Modalités de publication des données du Rapport ITIE :</t>
  </si>
  <si>
    <t>1. Utilisez un classeur Excel pour chaque année fiscale couverte. Si vos divulgations portent sur les secteurs pétrolier, gazier et minier, il est possible de les présenter dans un seul classeur.</t>
  </si>
  <si>
    <t>2. Remplissez l’ensemble du classeur – parties 1 à 5.</t>
  </si>
  <si>
    <r>
      <rPr>
        <sz val="11"/>
        <color theme="1"/>
        <rFont val="Franklin Gothic Book"/>
        <family val="2"/>
      </rPr>
      <t>3.</t>
    </r>
    <r>
      <rPr>
        <sz val="11"/>
        <color theme="1"/>
        <rFont val="Franklin Gothic Book"/>
        <family val="2"/>
      </rPr>
      <t xml:space="preserve"> </t>
    </r>
    <r>
      <rPr>
        <sz val="11"/>
        <color theme="1"/>
        <rFont val="Franklin Gothic Book"/>
        <family val="2"/>
      </rPr>
      <t>Cette fiche de données doit être soumise avec le Rapport ITIE.</t>
    </r>
    <r>
      <rPr>
        <sz val="11"/>
        <color theme="1"/>
        <rFont val="Franklin Gothic Book"/>
        <family val="2"/>
      </rPr>
      <t xml:space="preserve"> </t>
    </r>
    <r>
      <rPr>
        <sz val="11"/>
        <color theme="1"/>
        <rFont val="Franklin Gothic Book"/>
        <family val="2"/>
      </rPr>
      <t>Envoyez-la au Secrétariat international :</t>
    </r>
    <r>
      <rPr>
        <sz val="11"/>
        <color theme="1"/>
        <rFont val="Franklin Gothic Book"/>
        <family val="2"/>
      </rPr>
      <t xml:space="preserve"> </t>
    </r>
    <r>
      <rPr>
        <u/>
        <sz val="11"/>
        <color rgb="FF0070C0"/>
        <rFont val="Franklin Gothic Book"/>
        <family val="2"/>
      </rPr>
      <t>data@eiti.org</t>
    </r>
    <r>
      <rPr>
        <u/>
        <sz val="11"/>
        <color rgb="FF0070C0"/>
        <rFont val="Franklin Gothic Book"/>
        <family val="2"/>
      </rPr>
      <t xml:space="preserve"> </t>
    </r>
  </si>
  <si>
    <r>
      <rPr>
        <u/>
        <sz val="11"/>
        <color rgb="FF000000"/>
        <rFont val="Franklin Gothic Book"/>
        <family val="2"/>
      </rPr>
      <t>4.</t>
    </r>
    <r>
      <rPr>
        <u/>
        <sz val="11"/>
        <color rgb="FF000000"/>
        <rFont val="Franklin Gothic Book"/>
        <family val="2"/>
      </rPr>
      <t xml:space="preserve"> </t>
    </r>
    <r>
      <rPr>
        <u/>
        <sz val="11"/>
        <color rgb="FF000000"/>
        <rFont val="Franklin Gothic Book"/>
        <family val="2"/>
      </rPr>
      <t>Les données seront utilisées pour remplir le référentiel mondial de données ITIE, consultable sur le site Internet de l’ITIE internationale :</t>
    </r>
    <r>
      <rPr>
        <u/>
        <sz val="11"/>
        <color rgb="FF000000"/>
        <rFont val="Franklin Gothic Book"/>
        <family val="2"/>
      </rPr>
      <t xml:space="preserve"> </t>
    </r>
    <r>
      <rPr>
        <u/>
        <sz val="11"/>
        <color theme="10"/>
        <rFont val="Franklin Gothic Book"/>
        <family val="2"/>
      </rPr>
      <t>https://eiti.org/fr/donnees.</t>
    </r>
    <r>
      <rPr>
        <u/>
        <sz val="11"/>
        <color theme="10"/>
        <rFont val="Franklin Gothic Book"/>
        <family val="2"/>
      </rPr>
      <t xml:space="preserve"> </t>
    </r>
    <r>
      <rPr>
        <u/>
        <sz val="11"/>
        <color rgb="FF000000"/>
        <rFont val="Franklin Gothic Book"/>
        <family val="2"/>
      </rPr>
      <t>Le fichier vous sera renvoyé et pourra être publié par les canaux de votre choix.</t>
    </r>
    <r>
      <rPr>
        <u/>
        <sz val="11"/>
        <color rgb="FF000000"/>
        <rFont val="Franklin Gothic Book"/>
        <family val="2"/>
      </rPr>
      <t xml:space="preserve"> </t>
    </r>
  </si>
  <si>
    <t>Ce classeur comporte cinq parties. Veuillez insérer vos données en commençant par la partie 1 et continuer jusqu’à la partie 5</t>
  </si>
  <si>
    <r>
      <rPr>
        <b/>
        <sz val="11"/>
        <color rgb="FF000000"/>
        <rFont val="Franklin Gothic Book"/>
        <family val="2"/>
      </rPr>
      <t>Partie 1 (Présentation) :</t>
    </r>
    <r>
      <rPr>
        <b/>
        <sz val="11"/>
        <color rgb="FF000000"/>
        <rFont val="Franklin Gothic Book"/>
        <family val="2"/>
      </rPr>
      <t xml:space="preserve"> </t>
    </r>
    <r>
      <rPr>
        <sz val="11"/>
        <color rgb="FF000000"/>
        <rFont val="Franklin Gothic Book"/>
        <family val="2"/>
      </rPr>
      <t>insérer les caractéristiques relatives au pays et aux données.</t>
    </r>
  </si>
  <si>
    <r>
      <rPr>
        <b/>
        <sz val="11"/>
        <color rgb="FF000000"/>
        <rFont val="Franklin Gothic Book"/>
        <family val="2"/>
      </rPr>
      <t>Partie 2 (Contribution économique) :</t>
    </r>
    <r>
      <rPr>
        <b/>
        <sz val="11"/>
        <color rgb="FF000000"/>
        <rFont val="Franklin Gothic Book"/>
        <family val="2"/>
      </rPr>
      <t xml:space="preserve"> </t>
    </r>
    <r>
      <rPr>
        <sz val="11"/>
        <color rgb="FF000000"/>
        <rFont val="Franklin Gothic Book"/>
        <family val="2"/>
      </rPr>
      <t>saisir les données contextuelles et financières agrégées sur la production, les exportations, la contribution économique (Exigences 3.1, 3.2, 3.3, 6.3).</t>
    </r>
  </si>
  <si>
    <r>
      <rPr>
        <b/>
        <sz val="11"/>
        <color rgb="FF000000"/>
        <rFont val="Franklin Gothic Book"/>
        <family val="2"/>
      </rPr>
      <t>Partie 3 (Entités déclarantes) :</t>
    </r>
    <r>
      <rPr>
        <b/>
        <sz val="11"/>
        <color rgb="FF000000"/>
        <rFont val="Franklin Gothic Book"/>
        <family val="2"/>
      </rPr>
      <t xml:space="preserve"> </t>
    </r>
    <r>
      <rPr>
        <sz val="11"/>
        <color rgb="FF000000"/>
        <rFont val="Franklin Gothic Book"/>
        <family val="2"/>
      </rPr>
      <t>inscrire les entités déclarantes (entités de l’État, entreprises et projets) et les informations afférentes.</t>
    </r>
    <r>
      <rPr>
        <sz val="11"/>
        <color rgb="FF000000"/>
        <rFont val="Franklin Gothic Book"/>
        <family val="2"/>
      </rPr>
      <t xml:space="preserve"> </t>
    </r>
  </si>
  <si>
    <r>
      <rPr>
        <b/>
        <sz val="11"/>
        <color rgb="FF000000"/>
        <rFont val="Franklin Gothic Book"/>
        <family val="2"/>
      </rPr>
      <t>Partie 4 (Recettes extractives -totales-) :</t>
    </r>
    <r>
      <rPr>
        <b/>
        <sz val="11"/>
        <color rgb="FF000000"/>
        <rFont val="Franklin Gothic Book"/>
        <family val="2"/>
      </rPr>
      <t xml:space="preserve"> </t>
    </r>
    <r>
      <rPr>
        <sz val="11"/>
        <color rgb="FF000000"/>
        <rFont val="Franklin Gothic Book"/>
        <family val="2"/>
      </rPr>
      <t>saisir les données sur les recettes gouvernementales par flux de revenus, selon la classification SFP.</t>
    </r>
  </si>
  <si>
    <r>
      <rPr>
        <b/>
        <sz val="11"/>
        <color rgb="FF000000"/>
        <rFont val="Franklin Gothic Book"/>
        <family val="2"/>
      </rPr>
      <t>Partie 5 (Recettes gouvernementales [entreprises+projets]) :</t>
    </r>
    <r>
      <rPr>
        <b/>
        <sz val="11"/>
        <color rgb="FF000000"/>
        <rFont val="Franklin Gothic Book"/>
        <family val="2"/>
      </rPr>
      <t xml:space="preserve"> </t>
    </r>
    <r>
      <rPr>
        <sz val="11"/>
        <color rgb="FF000000"/>
        <rFont val="Franklin Gothic Book"/>
        <family val="2"/>
      </rPr>
      <t>saisir les données au niveau des entreprises et des projets par flux de revenus.</t>
    </r>
  </si>
  <si>
    <t>Les cellules en jaune clair doivent être remplies avant la soumission</t>
  </si>
  <si>
    <t>Les cellules en bleu clair permettent d’indiquer des sources et/ou de saisir des commentaires</t>
  </si>
  <si>
    <t>Les cellules blanches ne nécessitent aucune action</t>
  </si>
  <si>
    <t>Les cellules en gris sont fournies à titre d’information : vous recevrez des commentaires immédiats sur un grand nombre des entrées de données et certaines cellules se rempliront automatiquement.</t>
  </si>
  <si>
    <r>
      <rPr>
        <b/>
        <sz val="11"/>
        <color theme="1"/>
        <rFont val="Franklin Gothic Book"/>
        <family val="2"/>
      </rPr>
      <t>Pour la dernière version de modèle de données résumées, voir le site</t>
    </r>
    <r>
      <rPr>
        <b/>
        <sz val="11"/>
        <color rgb="FF000000"/>
        <rFont val="Franklin Gothic Book"/>
        <family val="2"/>
      </rPr>
      <t xml:space="preserve"> </t>
    </r>
    <r>
      <rPr>
        <b/>
        <u/>
        <sz val="11"/>
        <color rgb="FF188FBB"/>
        <rFont val="Franklin Gothic Book"/>
        <family val="2"/>
      </rPr>
      <t>https://eiti.org/fr/document/modele-donnees-resumees-itie</t>
    </r>
  </si>
  <si>
    <r>
      <rPr>
        <b/>
        <sz val="11"/>
        <color rgb="FF000000"/>
        <rFont val="Franklin Gothic Book"/>
        <family val="2"/>
      </rPr>
      <t xml:space="preserve">Le Secrétariat international peut fournir des conseils et un appui sur demande. adressez-nous vos commentaires ou signalez un conflit dans les données ! 
</t>
    </r>
    <r>
      <rPr>
        <b/>
        <sz val="11"/>
        <color theme="1"/>
        <rFont val="Franklin Gothic Book"/>
        <family val="2"/>
      </rPr>
      <t>Envoyez-nous un courriel à l’adresse</t>
    </r>
    <r>
      <rPr>
        <b/>
        <sz val="11"/>
        <color rgb="FF000000"/>
        <rFont val="Franklin Gothic Book"/>
        <family val="2"/>
      </rPr>
      <t xml:space="preserve"> </t>
    </r>
    <r>
      <rPr>
        <b/>
        <u/>
        <sz val="11"/>
        <color rgb="FF188FBB"/>
        <rFont val="Franklin Gothic Book"/>
        <family val="2"/>
      </rPr>
      <t>data@eiti.org</t>
    </r>
  </si>
  <si>
    <t>Secrétariat international de l’ITIE</t>
  </si>
  <si>
    <r>
      <rPr>
        <b/>
        <sz val="11"/>
        <color rgb="FF000000"/>
        <rFont val="Franklin Gothic Book"/>
        <family val="2"/>
      </rPr>
      <t>Téléphone :</t>
    </r>
    <r>
      <rPr>
        <b/>
        <sz val="11"/>
        <color rgb="FF000000"/>
        <rFont val="Franklin Gothic Book"/>
        <family val="2"/>
      </rPr>
      <t xml:space="preserv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000000"/>
        <rFont val="Franklin Gothic Book"/>
        <family val="2"/>
      </rPr>
      <t xml:space="preserve">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Wingdings"/>
        <charset val="2"/>
      </rPr>
      <t></t>
    </r>
    <r>
      <rPr>
        <b/>
        <sz val="11"/>
        <color rgb="FF000000"/>
        <rFont val="Franklin Gothic Book"/>
        <family val="2"/>
      </rPr>
      <t xml:space="preserve">   </t>
    </r>
    <r>
      <rPr>
        <b/>
        <u/>
        <sz val="11"/>
        <color rgb="FF165B89"/>
        <rFont val="Franklin Gothic Book"/>
        <family val="2"/>
      </rPr>
      <t>www.eiti.org</t>
    </r>
  </si>
  <si>
    <t>Country or area</t>
  </si>
  <si>
    <r>
      <rPr>
        <b/>
        <sz val="11"/>
        <color rgb="FF000000"/>
        <rFont val="Franklin Gothic Book"/>
        <family val="2"/>
      </rPr>
      <t>Adresse :</t>
    </r>
    <r>
      <rPr>
        <b/>
        <sz val="11"/>
        <color rgb="FF000000"/>
        <rFont val="Franklin Gothic Book"/>
        <family val="2"/>
      </rPr>
      <t xml:space="preserve"> </t>
    </r>
    <r>
      <rPr>
        <b/>
        <sz val="11"/>
        <color rgb="FF165B89"/>
        <rFont val="Franklin Gothic Book"/>
        <family val="2"/>
      </rPr>
      <t>Rådhusgata 26, 0151 Oslo, Norvège</t>
    </r>
  </si>
  <si>
    <r>
      <rPr>
        <sz val="18"/>
        <color rgb="FF000000"/>
        <rFont val="Franklin Gothic Book"/>
        <family val="2"/>
      </rPr>
      <t xml:space="preserve">La </t>
    </r>
    <r>
      <rPr>
        <b/>
        <sz val="18"/>
        <color rgb="FF000000"/>
        <rFont val="Franklin Gothic Book"/>
        <family val="2"/>
      </rPr>
      <t xml:space="preserve">Partie 1 (Présentation) </t>
    </r>
    <r>
      <rPr>
        <sz val="18"/>
        <color rgb="FF000000"/>
        <rFont val="Franklin Gothic Book"/>
        <family val="2"/>
      </rPr>
      <t>couvre les caractéristiques du pays et des données.</t>
    </r>
  </si>
  <si>
    <t>Comment remplir cette feuille :</t>
  </si>
  <si>
    <t>Sélectionner à partir du menu déroulant ou saisir des données dans les champs jaunes.</t>
  </si>
  <si>
    <t>Fournir des commentaires supplémentaires dans les champs bleu clair.</t>
  </si>
  <si>
    <t>Remarque : lorsque vous cliquez dans une cellule jaune, un cadre jaune apparaît avec des orientations supplémentaires.</t>
  </si>
  <si>
    <r>
      <rPr>
        <i/>
        <sz val="11"/>
        <color rgb="FF000000"/>
        <rFont val="Franklin Gothic Book"/>
        <family val="2"/>
      </rPr>
      <t xml:space="preserve">Si vous avez des questions, veuillez adresser un courriel à </t>
    </r>
    <r>
      <rPr>
        <b/>
        <u/>
        <sz val="11"/>
        <color theme="10"/>
        <rFont val="Franklin Gothic Book"/>
        <family val="2"/>
      </rPr>
      <t>data@eiti.org</t>
    </r>
  </si>
  <si>
    <t>Description</t>
  </si>
  <si>
    <t>Sélectionner/saisir les données dans cette colonne</t>
  </si>
  <si>
    <t>Pays ou zone</t>
  </si>
  <si>
    <t>Nom de pays ou de zone</t>
  </si>
  <si>
    <t>Albanie</t>
  </si>
  <si>
    <t>Code ISO Alpha-3</t>
  </si>
  <si>
    <t>Nom de la devise nationale</t>
  </si>
  <si>
    <t>Devise nationale ISO-4217</t>
  </si>
  <si>
    <t>Année fiscale couverte par ce fichier de données</t>
  </si>
  <si>
    <t>Fiscal year covered by this data file</t>
  </si>
  <si>
    <t>Date de début</t>
  </si>
  <si>
    <t>Date de fin</t>
  </si>
  <si>
    <t>Data coverage / scope</t>
  </si>
  <si>
    <t>Couverture/périmètre des données</t>
  </si>
  <si>
    <t>Les divulgations couvrent les secteurs suivants :</t>
  </si>
  <si>
    <t>Pétrole</t>
  </si>
  <si>
    <t>&lt; Choisir une option &gt;</t>
  </si>
  <si>
    <t>Gaz</t>
  </si>
  <si>
    <t>Exploitation minière (exploitation de carrières incluse)</t>
  </si>
  <si>
    <t>Autres secteurs, le cas échéant</t>
  </si>
  <si>
    <t>Si oui, veuillez préciser le nom (insérez de nouvelles lignes s’il y en a plusieurs)</t>
  </si>
  <si>
    <t>Nombre d’entités de l’État déclarantes (y compris les entreprises d’État s’il s’agit de bénéficiaires)</t>
  </si>
  <si>
    <t>Nombre d’entreprises déclarantes (y compris les entreprises d’État s’il s’agit de payeurs)</t>
  </si>
  <si>
    <r>
      <rPr>
        <i/>
        <sz val="11"/>
        <color theme="1"/>
        <rFont val="Franklin Gothic Book"/>
        <family val="2"/>
      </rPr>
      <t xml:space="preserve">Devise de déclaration </t>
    </r>
    <r>
      <rPr>
        <i/>
        <sz val="11"/>
        <color rgb="FF000000"/>
        <rFont val="Franklin Gothic Book"/>
        <family val="2"/>
      </rPr>
      <t>(</t>
    </r>
    <r>
      <rPr>
        <i/>
        <sz val="11"/>
        <color theme="10"/>
        <rFont val="Franklin Gothic Book"/>
        <family val="2"/>
      </rPr>
      <t>codes de devises ISO-4217</t>
    </r>
    <r>
      <rPr>
        <i/>
        <sz val="11"/>
        <color rgb="FF000000"/>
        <rFont val="Franklin Gothic Book"/>
        <family val="2"/>
      </rPr>
      <t>)</t>
    </r>
  </si>
  <si>
    <t xml:space="preserve">Taux de change utilisé : 1 dollar US = </t>
  </si>
  <si>
    <t>source du taux de change (adresse URL,…)</t>
  </si>
  <si>
    <r>
      <rPr>
        <b/>
        <u/>
        <sz val="11"/>
        <color theme="10"/>
        <rFont val="Franklin Gothic Book"/>
        <family val="2"/>
      </rPr>
      <t>Exigence 4.7 de l’ITIE </t>
    </r>
    <r>
      <rPr>
        <b/>
        <sz val="11"/>
        <color rgb="FF000000"/>
        <rFont val="Franklin Gothic Book"/>
        <family val="2"/>
      </rPr>
      <t>:</t>
    </r>
    <r>
      <rPr>
        <b/>
        <sz val="11"/>
        <color rgb="FF000000"/>
        <rFont val="Franklin Gothic Book"/>
        <family val="2"/>
      </rPr>
      <t xml:space="preserve"> </t>
    </r>
    <r>
      <rPr>
        <b/>
        <sz val="11"/>
        <color rgb="FF000000"/>
        <rFont val="Franklin Gothic Book"/>
        <family val="2"/>
      </rPr>
      <t>Ventilation</t>
    </r>
  </si>
  <si>
    <t>Les recettes sont ventilées par :</t>
  </si>
  <si>
    <t>flux de revenus</t>
  </si>
  <si>
    <t>agence gouvernementale</t>
  </si>
  <si>
    <t>entreprise</t>
  </si>
  <si>
    <t>projet</t>
  </si>
  <si>
    <t>Contact details: data submission</t>
  </si>
  <si>
    <t>Nom et coordonnées de la personne qui soumet ce fichier</t>
  </si>
  <si>
    <t>Nom</t>
  </si>
  <si>
    <t>Organisation</t>
  </si>
  <si>
    <t>Adresse électronique</t>
  </si>
  <si>
    <t>Passer à l’onglet 2-Contribution économique</t>
  </si>
  <si>
    <t>Partie 2 :  Contribution économique</t>
  </si>
  <si>
    <t>Saisit des données financières contextuelles et agrégées sur la production, les exportations, les réserves et la contribution économique du secteur extractif (Exigences 3.1, 3.2, 3.3 et 6.3 de l’ITIE)</t>
  </si>
  <si>
    <t>Remarque : lorsque vous cliquez dans une cellule jaune, une fenêtre contextuelle jaune s’affiche avec des orientations supplémentaires.</t>
  </si>
  <si>
    <t>Pour chaque ligne, veuillez suivre les étapes suivantes :</t>
  </si>
  <si>
    <r>
      <rPr>
        <i/>
        <sz val="11"/>
        <color theme="1"/>
        <rFont val="Franklin Gothic Book"/>
        <family val="2"/>
      </rPr>
      <t>1. En démarrant par le haut, commencez par répondre aux questions de la première colonne (</t>
    </r>
    <r>
      <rPr>
        <b/>
        <i/>
        <sz val="11"/>
        <color theme="1"/>
        <rFont val="Franklin Gothic Book"/>
        <family val="2"/>
      </rPr>
      <t>Montant</t>
    </r>
    <r>
      <rPr>
        <i/>
        <sz val="11"/>
        <color theme="1"/>
        <rFont val="Franklin Gothic Book"/>
        <family val="2"/>
      </rPr>
      <t>).</t>
    </r>
    <r>
      <rPr>
        <i/>
        <sz val="11"/>
        <color theme="1"/>
        <rFont val="Franklin Gothic Book"/>
        <family val="2"/>
      </rPr>
      <t xml:space="preserve"> </t>
    </r>
    <r>
      <rPr>
        <i/>
        <sz val="11"/>
        <color theme="1"/>
        <rFont val="Franklin Gothic Book"/>
        <family val="2"/>
      </rPr>
      <t>Des orientations sont fournies dans des cadres jaunes une fois que la cellule est mise en surbrillance.</t>
    </r>
    <r>
      <rPr>
        <i/>
        <sz val="11"/>
        <color theme="1"/>
        <rFont val="Franklin Gothic Book"/>
        <family val="2"/>
      </rPr>
      <t xml:space="preserve"> </t>
    </r>
    <r>
      <rPr>
        <i/>
        <sz val="11"/>
        <color theme="1"/>
        <rFont val="Franklin Gothic Book"/>
        <family val="2"/>
      </rPr>
      <t>Cliquez sur les cellules de chaque Exigence de l’ITIE pour connaître le libellé exact de la Norme ITIE.</t>
    </r>
  </si>
  <si>
    <t>2. Des orientations supplémentaires s’afficheront à mesure que vous remplirez les cellules. Veuillez les remplir conformément aux instructions, en procédant par colonne pour chaque ligne avant de passer à la suivante.</t>
  </si>
  <si>
    <r>
      <rPr>
        <i/>
        <sz val="11"/>
        <color theme="1"/>
        <rFont val="Franklin Gothic Book"/>
        <family val="2"/>
      </rPr>
      <t>Par exemple, si vous choisissez « Oui, dans le Rapport ITIE », le cadre « </t>
    </r>
    <r>
      <rPr>
        <b/>
        <i/>
        <sz val="11"/>
        <color theme="1"/>
        <rFont val="Franklin Gothic Book"/>
        <family val="2"/>
      </rPr>
      <t>Source/unités</t>
    </r>
    <r>
      <rPr>
        <i/>
        <sz val="11"/>
        <color theme="1"/>
        <rFont val="Franklin Gothic Book"/>
        <family val="2"/>
      </rPr>
      <t> » indique « Veuillez inclure la section dans le Rapport ITIE ».</t>
    </r>
  </si>
  <si>
    <r>
      <rPr>
        <i/>
        <sz val="11"/>
        <color theme="1"/>
        <rFont val="Franklin Gothic Book"/>
        <family val="2"/>
      </rPr>
      <t>3.</t>
    </r>
    <r>
      <rPr>
        <i/>
        <sz val="11"/>
        <color theme="1"/>
        <rFont val="Franklin Gothic Book"/>
        <family val="2"/>
      </rPr>
      <t xml:space="preserve"> </t>
    </r>
    <r>
      <rPr>
        <i/>
        <sz val="11"/>
        <color theme="1"/>
        <rFont val="Franklin Gothic Book"/>
        <family val="2"/>
      </rPr>
      <t>Incluez des informations ou des commentaires supplémentaires, selon les besoins, dans la colonne « </t>
    </r>
    <r>
      <rPr>
        <b/>
        <i/>
        <sz val="11"/>
        <color theme="1"/>
        <rFont val="Franklin Gothic Book"/>
        <family val="2"/>
      </rPr>
      <t>Commentaires/notes</t>
    </r>
    <r>
      <rPr>
        <i/>
        <sz val="11"/>
        <color theme="1"/>
        <rFont val="Franklin Gothic Book"/>
        <family val="2"/>
      </rPr>
      <t> ».</t>
    </r>
  </si>
  <si>
    <r>
      <rPr>
        <i/>
        <sz val="11"/>
        <color rgb="FF000000"/>
        <rFont val="Franklin Gothic Book"/>
        <family val="2"/>
      </rPr>
      <t>Si vous avez des questions, veuillez adresser un courriel à</t>
    </r>
    <r>
      <rPr>
        <sz val="11"/>
        <color rgb="FF000000"/>
        <rFont val="Franklin Gothic Book"/>
        <family val="2"/>
      </rPr>
      <t xml:space="preserve"> </t>
    </r>
    <r>
      <rPr>
        <b/>
        <u/>
        <sz val="11"/>
        <color theme="10"/>
        <rFont val="Franklin Gothic Book"/>
        <family val="2"/>
      </rPr>
      <t>data@eiti.org</t>
    </r>
  </si>
  <si>
    <t>Exigence</t>
  </si>
  <si>
    <t>Montant</t>
  </si>
  <si>
    <t>Source/unités</t>
  </si>
  <si>
    <t>Qualité/catégorie</t>
  </si>
  <si>
    <t>Commentaires/notes</t>
  </si>
  <si>
    <r>
      <rPr>
        <b/>
        <u/>
        <sz val="11"/>
        <color theme="10"/>
        <rFont val="Franklin Gothic Book"/>
        <family val="2"/>
      </rPr>
      <t>Exigence 3.1 de l’ITIE </t>
    </r>
    <r>
      <rPr>
        <b/>
        <sz val="11"/>
        <color rgb="FF000000"/>
        <rFont val="Franklin Gothic Book"/>
        <family val="2"/>
      </rPr>
      <t>:</t>
    </r>
    <r>
      <rPr>
        <b/>
        <sz val="11"/>
        <color rgb="FF000000"/>
        <rFont val="Franklin Gothic Book"/>
        <family val="2"/>
      </rPr>
      <t xml:space="preserve"> </t>
    </r>
    <r>
      <rPr>
        <b/>
        <sz val="11"/>
        <color rgb="FF000000"/>
        <rFont val="Franklin Gothic Book"/>
        <family val="2"/>
      </rPr>
      <t>Activités d’exploration</t>
    </r>
  </si>
  <si>
    <t>Aperçu des industries extractives, y compris toute activité importante d’exploration.</t>
  </si>
  <si>
    <t>Divulgation des réserves prouvées, volume</t>
  </si>
  <si>
    <r>
      <rPr>
        <b/>
        <u/>
        <sz val="11"/>
        <color theme="10"/>
        <rFont val="Franklin Gothic Book"/>
        <family val="2"/>
      </rPr>
      <t>Exigence 3.2 de l’ITIE </t>
    </r>
    <r>
      <rPr>
        <b/>
        <sz val="11"/>
        <color rgb="FF000000"/>
        <rFont val="Franklin Gothic Book"/>
        <family val="2"/>
      </rPr>
      <t>:</t>
    </r>
    <r>
      <rPr>
        <b/>
        <sz val="11"/>
        <color rgb="FF000000"/>
        <rFont val="Franklin Gothic Book"/>
        <family val="2"/>
      </rPr>
      <t xml:space="preserve"> </t>
    </r>
    <r>
      <rPr>
        <b/>
        <sz val="11"/>
        <color rgb="FF000000"/>
        <rFont val="Franklin Gothic Book"/>
        <family val="2"/>
      </rPr>
      <t>Production par matière première</t>
    </r>
  </si>
  <si>
    <t>(Codes du système harmonisé)</t>
  </si>
  <si>
    <t>Divulgation des volumes de production</t>
  </si>
  <si>
    <t>Divulgation des valeurs de production</t>
  </si>
  <si>
    <t>Pétrole brut (2709), volume</t>
  </si>
  <si>
    <t>XOF</t>
  </si>
  <si>
    <t>Gaz naturel (2711), volume</t>
  </si>
  <si>
    <t>USD</t>
  </si>
  <si>
    <t>Or (7108), volume</t>
  </si>
  <si>
    <t>Tonnes</t>
  </si>
  <si>
    <t>Argent (7106), volume</t>
  </si>
  <si>
    <t>Houille (2701), volume</t>
  </si>
  <si>
    <t>Cuivre (2603), volume</t>
  </si>
  <si>
    <t>Autre (2617), volume</t>
  </si>
  <si>
    <r>
      <rPr>
        <b/>
        <u/>
        <sz val="11"/>
        <color theme="10"/>
        <rFont val="Franklin Gothic Book"/>
        <family val="2"/>
      </rPr>
      <t>Exigence 3.3 de l’ITIE </t>
    </r>
    <r>
      <rPr>
        <b/>
        <sz val="11"/>
        <color rgb="FF000000"/>
        <rFont val="Franklin Gothic Book"/>
        <family val="2"/>
      </rPr>
      <t>:</t>
    </r>
    <r>
      <rPr>
        <b/>
        <sz val="11"/>
        <color rgb="FF000000"/>
        <rFont val="Franklin Gothic Book"/>
        <family val="2"/>
      </rPr>
      <t xml:space="preserve"> </t>
    </r>
    <r>
      <rPr>
        <b/>
        <sz val="11"/>
        <color rgb="FF000000"/>
        <rFont val="Franklin Gothic Book"/>
        <family val="2"/>
      </rPr>
      <t>Exportations</t>
    </r>
  </si>
  <si>
    <t>Divulgation des volumes des exportations</t>
  </si>
  <si>
    <t>Divulgation des valeurs des exportations</t>
  </si>
  <si>
    <r>
      <rPr>
        <b/>
        <u/>
        <sz val="11"/>
        <color theme="10"/>
        <rFont val="Franklin Gothic Book"/>
        <family val="2"/>
      </rPr>
      <t>Exigence 6.3 de l’ITIE </t>
    </r>
    <r>
      <rPr>
        <b/>
        <sz val="11"/>
        <color rgb="FF000000"/>
        <rFont val="Franklin Gothic Book"/>
        <family val="2"/>
      </rPr>
      <t>:</t>
    </r>
    <r>
      <rPr>
        <b/>
        <sz val="11"/>
        <color rgb="FF000000"/>
        <rFont val="Franklin Gothic Book"/>
        <family val="2"/>
      </rPr>
      <t xml:space="preserve"> </t>
    </r>
    <r>
      <rPr>
        <b/>
        <sz val="11"/>
        <color rgb="FF000000"/>
        <rFont val="Franklin Gothic Book"/>
        <family val="2"/>
      </rPr>
      <t>Contribution économique</t>
    </r>
  </si>
  <si>
    <t>Le gouvernement divulgue-t-il des informations sur la contribution économique ?</t>
  </si>
  <si>
    <r>
      <rPr>
        <i/>
        <sz val="11"/>
        <color theme="1"/>
        <rFont val="Franklin Gothic Book"/>
        <family val="2"/>
      </rPr>
      <t>Produit intérieur brut –</t>
    </r>
    <r>
      <rPr>
        <i/>
        <u/>
        <sz val="11"/>
        <color rgb="FF00B0F0"/>
        <rFont val="Franklin Gothic Book"/>
        <family val="2"/>
      </rPr>
      <t xml:space="preserve"> </t>
    </r>
    <r>
      <rPr>
        <i/>
        <u/>
        <sz val="11"/>
        <color rgb="FF0070C0"/>
        <rFont val="Franklin Gothic Book"/>
        <family val="2"/>
      </rPr>
      <t>SNC 2008</t>
    </r>
    <r>
      <rPr>
        <i/>
        <sz val="11"/>
        <color rgb="FF0070C0"/>
        <rFont val="Franklin Gothic Book"/>
        <family val="2"/>
      </rPr>
      <t xml:space="preserve"> C</t>
    </r>
    <r>
      <rPr>
        <i/>
        <sz val="11"/>
        <color rgb="FF000000"/>
        <rFont val="Franklin Gothic Book"/>
        <family val="2"/>
      </rPr>
      <t>. Exploitation minière et de carrières, y compris le pétrole et le gaz</t>
    </r>
  </si>
  <si>
    <t>Produit intérieur brut EMAPE -secteur formel-</t>
  </si>
  <si>
    <t>Secteur informel de l’EMAPE -estimations -</t>
  </si>
  <si>
    <t>Produit intérieur brut – tous les secteurs</t>
  </si>
  <si>
    <t>Recettes gouvernementales – secteur extractif</t>
  </si>
  <si>
    <t>Recettes gouvernementales – tous les secteurs</t>
  </si>
  <si>
    <t>Exportations – industries extractives</t>
  </si>
  <si>
    <t>Exportations – tous les secteurs</t>
  </si>
  <si>
    <t>Emploi – secteur extractif – hommes</t>
  </si>
  <si>
    <t>effectifs</t>
  </si>
  <si>
    <t>Emploi – secteur extractif – femmes</t>
  </si>
  <si>
    <t>Emploi – secteur extractif</t>
  </si>
  <si>
    <t>Emploi – tous les secteurs</t>
  </si>
  <si>
    <t>Investissements – secteur extractif</t>
  </si>
  <si>
    <t>Investissements – tous les secteurs</t>
  </si>
  <si>
    <t>Passer à l’onglet 3-Liste des entités et projets</t>
  </si>
  <si>
    <t>Partie 3 : Entités déclarantes : (A) entités de l’État, (B) entreprises et (C) projets</t>
  </si>
  <si>
    <t xml:space="preserve">Couvre la liste des entités déclarantes (entités de l’État, entreprises et projets) et les informations afférentes. </t>
  </si>
  <si>
    <r>
      <rPr>
        <i/>
        <sz val="11"/>
        <color theme="1"/>
        <rFont val="Franklin Gothic Book"/>
        <family val="2"/>
      </rPr>
      <t>1.</t>
    </r>
    <r>
      <rPr>
        <i/>
        <sz val="11"/>
        <color theme="1"/>
        <rFont val="Franklin Gothic Book"/>
        <family val="2"/>
      </rPr>
      <t xml:space="preserve"> </t>
    </r>
    <r>
      <rPr>
        <i/>
        <sz val="11"/>
        <color theme="1"/>
        <rFont val="Franklin Gothic Book"/>
        <family val="2"/>
      </rPr>
      <t>Commencez par saisir les</t>
    </r>
    <r>
      <rPr>
        <b/>
        <i/>
        <sz val="11"/>
        <color theme="1"/>
        <rFont val="Franklin Gothic Book"/>
        <family val="2"/>
      </rPr>
      <t xml:space="preserve"> (A) entités de l’État</t>
    </r>
    <r>
      <rPr>
        <i/>
        <sz val="11"/>
        <color theme="1"/>
        <rFont val="Franklin Gothic Book"/>
        <family val="2"/>
      </rPr>
      <t xml:space="preserve"> qui soumettent des déclarations à l’ITIE.</t>
    </r>
    <r>
      <rPr>
        <i/>
        <sz val="11"/>
        <color theme="1"/>
        <rFont val="Franklin Gothic Book"/>
        <family val="2"/>
      </rPr>
      <t xml:space="preserve"> </t>
    </r>
    <r>
      <rPr>
        <i/>
        <sz val="11"/>
        <color theme="1"/>
        <rFont val="Franklin Gothic Book"/>
        <family val="2"/>
      </rPr>
      <t>Veuillez noter que le « total déclaré » est automatiquement extrait de la feuille 4-Recettes extractives -compl.-</t>
    </r>
    <r>
      <rPr>
        <i/>
        <sz val="11"/>
        <color theme="1"/>
        <rFont val="Franklin Gothic Book"/>
        <family val="2"/>
      </rPr>
      <t xml:space="preserve"> </t>
    </r>
  </si>
  <si>
    <t xml:space="preserve">          Veuillez noter que les colonnes F à H permettent désormais de saisir des informations sur la qualité des données. </t>
  </si>
  <si>
    <r>
      <rPr>
        <i/>
        <sz val="11"/>
        <color theme="1"/>
        <rFont val="Franklin Gothic Book"/>
        <family val="2"/>
      </rPr>
      <t>2.</t>
    </r>
    <r>
      <rPr>
        <i/>
        <sz val="11"/>
        <color theme="1"/>
        <rFont val="Franklin Gothic Book"/>
        <family val="2"/>
      </rPr>
      <t xml:space="preserve"> </t>
    </r>
    <r>
      <rPr>
        <i/>
        <sz val="11"/>
        <color theme="1"/>
        <rFont val="Franklin Gothic Book"/>
        <family val="2"/>
      </rPr>
      <t xml:space="preserve">Saisissez les </t>
    </r>
    <r>
      <rPr>
        <b/>
        <i/>
        <sz val="11"/>
        <color theme="1"/>
        <rFont val="Franklin Gothic Book"/>
        <family val="2"/>
      </rPr>
      <t>(B) entreprises déclarantes</t>
    </r>
    <r>
      <rPr>
        <i/>
        <sz val="11"/>
        <color theme="1"/>
        <rFont val="Franklin Gothic Book"/>
        <family val="2"/>
      </rPr>
      <t>, en commençant par ajouter le type de numéro d’identification (ID) référencé et l’émetteur de l’ID de l’entreprise.</t>
    </r>
    <r>
      <rPr>
        <i/>
        <sz val="11"/>
        <color theme="1"/>
        <rFont val="Franklin Gothic Book"/>
        <family val="2"/>
      </rPr>
      <t xml:space="preserve"> </t>
    </r>
    <r>
      <rPr>
        <i/>
        <sz val="11"/>
        <color theme="1"/>
        <rFont val="Franklin Gothic Book"/>
        <family val="2"/>
      </rPr>
      <t>Veuillez noter que le « total des paiements au gouvernement » est automatiquement extrait de la feuille 4-Recettes extractives -compl.-</t>
    </r>
    <r>
      <rPr>
        <i/>
        <sz val="11"/>
        <color theme="1"/>
        <rFont val="Franklin Gothic Book"/>
        <family val="2"/>
      </rPr>
      <t xml:space="preserve"> </t>
    </r>
  </si>
  <si>
    <t xml:space="preserve">           Veuillez noter que les colonnes J à M permettent d’ajouter des informations sur l’assurance qualité des données. </t>
  </si>
  <si>
    <r>
      <rPr>
        <i/>
        <sz val="11"/>
        <color theme="1"/>
        <rFont val="Franklin Gothic Book"/>
        <family val="2"/>
      </rPr>
      <t xml:space="preserve">3. Saisissez les </t>
    </r>
    <r>
      <rPr>
        <b/>
        <i/>
        <sz val="11"/>
        <color theme="1"/>
        <rFont val="Franklin Gothic Book"/>
        <family val="2"/>
      </rPr>
      <t>(C) Projets</t>
    </r>
    <r>
      <rPr>
        <i/>
        <sz val="11"/>
        <color theme="1"/>
        <rFont val="Franklin Gothic Book"/>
        <family val="2"/>
      </rPr>
      <t>.</t>
    </r>
    <r>
      <rPr>
        <b/>
        <i/>
        <sz val="11"/>
        <color theme="1"/>
        <rFont val="Franklin Gothic Book"/>
        <family val="2"/>
      </rPr>
      <t xml:space="preserve"> </t>
    </r>
    <r>
      <rPr>
        <i/>
        <sz val="11"/>
        <color theme="1"/>
        <rFont val="Franklin Gothic Book"/>
        <family val="2"/>
      </rPr>
      <t>Veuillez noter que les colonnes L à O permettent de saisir le coût du projet (Exigence 4.10) et que les colonnes P et Q concernent la déclaration des émissions de CO2 par projet.</t>
    </r>
    <r>
      <rPr>
        <i/>
        <sz val="11"/>
        <color theme="1"/>
        <rFont val="Franklin Gothic Book"/>
        <family val="2"/>
      </rPr>
      <t xml:space="preserve"> </t>
    </r>
  </si>
  <si>
    <t>(A) Liste des entités de l’État déclarantes</t>
  </si>
  <si>
    <t>Informations sur l’entité</t>
  </si>
  <si>
    <t>Informations sur la qualité des données</t>
  </si>
  <si>
    <t>Nom complet de l’entité</t>
  </si>
  <si>
    <t>Type d’entité</t>
  </si>
  <si>
    <t>Numéro d’identification (le cas échéant)</t>
  </si>
  <si>
    <t>Total déclaré</t>
  </si>
  <si>
    <t xml:space="preserve">A soumis des données à l’ITIE ? </t>
  </si>
  <si>
    <t>Soumise aux normes d’audit ?</t>
  </si>
  <si>
    <t>A respecté les exigences d’assurance qualité du GMP ?</t>
  </si>
  <si>
    <t>&lt; Type d’agence &gt;</t>
  </si>
  <si>
    <t>Gouvernement central</t>
  </si>
  <si>
    <t>EE</t>
  </si>
  <si>
    <t>Entreprise d’État</t>
  </si>
  <si>
    <t>(b) Liste des entreprises déclarantes</t>
  </si>
  <si>
    <t>Indiquez le type de numéro d’identification référencé dans la liste ci-dessous concernant les entreprises et l’émetteur du numéro d’identification.</t>
  </si>
  <si>
    <t>Type d’ID d’entreprise</t>
  </si>
  <si>
    <t>Émetteur</t>
  </si>
  <si>
    <t>Lien</t>
  </si>
  <si>
    <t>Nom complet de l’entreprise</t>
  </si>
  <si>
    <r>
      <rPr>
        <sz val="11"/>
        <color rgb="FFFFFFFF"/>
        <rFont val="Franklin Gothic Book"/>
        <family val="2"/>
      </rPr>
      <t xml:space="preserve">L’entreprise est-elle une </t>
    </r>
    <r>
      <rPr>
        <u/>
        <sz val="11"/>
        <color rgb="FFFFFFFF"/>
        <rFont val="Franklin Gothic Book"/>
        <family val="2"/>
      </rPr>
      <t>entreprise soutenant l’ITIE</t>
    </r>
    <r>
      <rPr>
        <sz val="11"/>
        <color rgb="FFFFFFFF"/>
        <rFont val="Franklin Gothic Book"/>
        <family val="2"/>
      </rPr>
      <t> ?</t>
    </r>
  </si>
  <si>
    <t>Type d’entreprise</t>
  </si>
  <si>
    <t>Numéro d’identification d’entreprise</t>
  </si>
  <si>
    <t>Secteur</t>
  </si>
  <si>
    <t>Matières premières (séparées par une virgule)</t>
  </si>
  <si>
    <t>Total des paiements au gouvernement</t>
  </si>
  <si>
    <t xml:space="preserve">Cotation en bourse ou site Internet de l’entreprise </t>
  </si>
  <si>
    <t>Etats financiers de la filiale nationale (ou si elles ne sont pas disponibles, bilan, flux de trésorerie, compte de résultat)</t>
  </si>
  <si>
    <t>Entreprise soumise aux normes d’audit pour l’exercice couvert ?</t>
  </si>
  <si>
    <t>Pétrole et gaz</t>
  </si>
  <si>
    <t>Entreprise cotée en bourse</t>
  </si>
  <si>
    <t>&lt;Choisir le secteur&gt;</t>
  </si>
  <si>
    <t>Liste des (C) déclarations de projet</t>
  </si>
  <si>
    <t xml:space="preserve">Informations sur les coûts </t>
  </si>
  <si>
    <t xml:space="preserve">Informations sur les émissions de gaz à effet de serre </t>
  </si>
  <si>
    <t>Nom complet de projet</t>
  </si>
  <si>
    <t>Numéro(s) de référence d’accord juridique : contrat, licence, bail, concession,…</t>
  </si>
  <si>
    <t>Date d’expiration</t>
  </si>
  <si>
    <t>Entreprises affiliées, commencer par l’opérateur</t>
  </si>
  <si>
    <t>Matières premières (une par ligne)</t>
  </si>
  <si>
    <t>Statut</t>
  </si>
  <si>
    <t>Production (volume)</t>
  </si>
  <si>
    <t>Unité</t>
  </si>
  <si>
    <t>Production (valeur)</t>
  </si>
  <si>
    <t>Devise</t>
  </si>
  <si>
    <t>Coûts -Capex-</t>
  </si>
  <si>
    <t>Coûts -Opex-</t>
  </si>
  <si>
    <t>Devise des coûts</t>
  </si>
  <si>
    <t>Émissions de GES</t>
  </si>
  <si>
    <t>Unité des émissions</t>
  </si>
  <si>
    <t>Sans objet</t>
  </si>
  <si>
    <t>Gaz naturel (2711)</t>
  </si>
  <si>
    <t>&lt; Choisir une phase &gt;</t>
  </si>
  <si>
    <t>Diamants (7102)</t>
  </si>
  <si>
    <t>Production</t>
  </si>
  <si>
    <t>carats</t>
  </si>
  <si>
    <t>Cuivre (2603)</t>
  </si>
  <si>
    <t>Cobalt (2605)</t>
  </si>
  <si>
    <t>Or (7108)</t>
  </si>
  <si>
    <t>Pétrole brut (2709)</t>
  </si>
  <si>
    <t>Passer à l’onget 4-Recettes extractives -compl.-</t>
  </si>
  <si>
    <t>Summary data template</t>
  </si>
  <si>
    <t>Partie 4 :  Total des recettes gouvernementales provenant du secteur extractif (avec la classification du SFP)</t>
  </si>
  <si>
    <t>Contient des données exhaustives sur les recettes gouvernementales par flux de revenus, selon la classification des Statistiques de finances publiques (SFP).</t>
  </si>
  <si>
    <t>Que sont les SFP ?</t>
  </si>
  <si>
    <r>
      <rPr>
        <i/>
        <sz val="11"/>
        <color theme="1"/>
        <rFont val="Franklin Gothic Book"/>
        <family val="2"/>
      </rPr>
      <t>1.</t>
    </r>
    <r>
      <rPr>
        <i/>
        <sz val="11"/>
        <color theme="1"/>
        <rFont val="Franklin Gothic Book"/>
        <family val="2"/>
      </rPr>
      <t xml:space="preserve"> </t>
    </r>
    <r>
      <rPr>
        <i/>
        <sz val="11"/>
        <color theme="1"/>
        <rFont val="Franklin Gothic Book"/>
        <family val="2"/>
      </rPr>
      <t xml:space="preserve">Saisissez le nom de </t>
    </r>
    <r>
      <rPr>
        <b/>
        <i/>
        <sz val="11"/>
        <color theme="1"/>
        <rFont val="Franklin Gothic Book"/>
        <family val="2"/>
      </rPr>
      <t>tous les flux de revenus gouvernementaux</t>
    </r>
    <r>
      <rPr>
        <i/>
        <sz val="11"/>
        <color theme="1"/>
        <rFont val="Franklin Gothic Book"/>
        <family val="2"/>
      </rPr>
      <t xml:space="preserve"> pour le secteur extractif, y compris les recettes inférieures aux seuils de matérialité convenus (une ligne doit être utilisée pour chaque flux de revenus et chaque entité de l’État)</t>
    </r>
  </si>
  <si>
    <r>
      <rPr>
        <i/>
        <sz val="11"/>
        <color theme="1"/>
        <rFont val="Franklin Gothic Book"/>
        <family val="2"/>
      </rPr>
      <t>2.</t>
    </r>
    <r>
      <rPr>
        <i/>
        <sz val="11"/>
        <color theme="1"/>
        <rFont val="Franklin Gothic Book"/>
        <family val="2"/>
      </rPr>
      <t xml:space="preserve"> </t>
    </r>
    <r>
      <rPr>
        <i/>
        <sz val="11"/>
        <color theme="1"/>
        <rFont val="Franklin Gothic Book"/>
        <family val="2"/>
      </rPr>
      <t xml:space="preserve">Indiquez le </t>
    </r>
    <r>
      <rPr>
        <b/>
        <i/>
        <sz val="11"/>
        <color theme="1"/>
        <rFont val="Franklin Gothic Book"/>
        <family val="2"/>
      </rPr>
      <t>fondement juridique</t>
    </r>
    <r>
      <rPr>
        <i/>
        <sz val="11"/>
        <color theme="1"/>
        <rFont val="Franklin Gothic Book"/>
        <family val="2"/>
      </rPr>
      <t xml:space="preserve"> de chaque flux de revenus :</t>
    </r>
    <r>
      <rPr>
        <i/>
        <sz val="11"/>
        <color theme="1"/>
        <rFont val="Franklin Gothic Book"/>
        <family val="2"/>
      </rPr>
      <t xml:space="preserve"> </t>
    </r>
    <r>
      <rPr>
        <i/>
        <sz val="11"/>
        <color theme="1"/>
        <rFont val="Franklin Gothic Book"/>
        <family val="2"/>
      </rPr>
      <t>loi, contrat, etc.</t>
    </r>
  </si>
  <si>
    <r>
      <rPr>
        <i/>
        <sz val="11"/>
        <color theme="1"/>
        <rFont val="Franklin Gothic Book"/>
        <family val="2"/>
      </rPr>
      <t>3.</t>
    </r>
    <r>
      <rPr>
        <i/>
        <sz val="11"/>
        <color theme="1"/>
        <rFont val="Franklin Gothic Book"/>
        <family val="2"/>
      </rPr>
      <t xml:space="preserve"> </t>
    </r>
    <r>
      <rPr>
        <i/>
        <sz val="11"/>
        <color theme="1"/>
        <rFont val="Franklin Gothic Book"/>
        <family val="2"/>
      </rPr>
      <t>Indiquez le nom de l’</t>
    </r>
    <r>
      <rPr>
        <b/>
        <i/>
        <sz val="11"/>
        <color theme="1"/>
        <rFont val="Franklin Gothic Book"/>
        <family val="2"/>
      </rPr>
      <t>entité de l’État émettrice</t>
    </r>
    <r>
      <rPr>
        <i/>
        <sz val="11"/>
        <color theme="1"/>
        <rFont val="Franklin Gothic Book"/>
        <family val="2"/>
      </rPr>
      <t xml:space="preserve"> (à choisir dans la liste du menu déroulant).</t>
    </r>
    <r>
      <rPr>
        <i/>
        <sz val="11"/>
        <color rgb="FF000000"/>
        <rFont val="Franklin Gothic Book"/>
        <family val="2"/>
      </rPr>
      <t xml:space="preserve"> </t>
    </r>
    <r>
      <rPr>
        <i/>
        <sz val="11"/>
        <color rgb="FF000000"/>
        <rFont val="Franklin Gothic Book"/>
        <family val="2"/>
      </rPr>
      <t>Le nom de l’entité de l’État que vous avez déjà saisi dans la Partie 3 est affiché ici).</t>
    </r>
    <r>
      <rPr>
        <i/>
        <sz val="11"/>
        <color theme="1"/>
        <rFont val="Franklin Gothic Book"/>
        <family val="2"/>
      </rPr>
      <t xml:space="preserve"> </t>
    </r>
    <r>
      <rPr>
        <i/>
        <sz val="11"/>
        <color theme="1"/>
        <rFont val="Franklin Gothic Book"/>
        <family val="2"/>
      </rPr>
      <t>Le terme « émettrice » concerne l’entité qui facture l’entreprise et qui doit vérifier auprès de l’entité perceptrice si le montant exact a été payé.</t>
    </r>
    <r>
      <rPr>
        <i/>
        <sz val="11"/>
        <color theme="1"/>
        <rFont val="Franklin Gothic Book"/>
        <family val="2"/>
      </rPr>
      <t xml:space="preserve"> </t>
    </r>
  </si>
  <si>
    <r>
      <rPr>
        <i/>
        <sz val="11"/>
        <color theme="1"/>
        <rFont val="Franklin Gothic Book"/>
        <family val="2"/>
      </rPr>
      <t>4.</t>
    </r>
    <r>
      <rPr>
        <i/>
        <sz val="11"/>
        <color theme="1"/>
        <rFont val="Franklin Gothic Book"/>
        <family val="2"/>
      </rPr>
      <t xml:space="preserve"> </t>
    </r>
    <r>
      <rPr>
        <i/>
        <sz val="11"/>
        <color theme="1"/>
        <rFont val="Franklin Gothic Book"/>
        <family val="2"/>
      </rPr>
      <t xml:space="preserve">Indiquez le nom du </t>
    </r>
    <r>
      <rPr>
        <b/>
        <i/>
        <sz val="11"/>
        <color theme="1"/>
        <rFont val="Franklin Gothic Book"/>
        <family val="2"/>
      </rPr>
      <t>bénéficiaire final</t>
    </r>
    <r>
      <rPr>
        <i/>
        <sz val="11"/>
        <color theme="1"/>
        <rFont val="Franklin Gothic Book"/>
        <family val="2"/>
      </rPr>
      <t>, à savoir l’entité de l’État qui reçoit le paiement.</t>
    </r>
    <r>
      <rPr>
        <i/>
        <sz val="11"/>
        <color theme="1"/>
        <rFont val="Franklin Gothic Book"/>
        <family val="2"/>
      </rPr>
      <t xml:space="preserve"> </t>
    </r>
    <r>
      <rPr>
        <i/>
        <sz val="11"/>
        <color theme="1"/>
        <rFont val="Franklin Gothic Book"/>
        <family val="2"/>
      </rPr>
      <t>Il peut s’agir du Trésor public ou, s’il s’agit d’un paiement hors budget, d’une autre entité perceptrice, comme un fonds à vocation spécifique.</t>
    </r>
    <r>
      <rPr>
        <i/>
        <sz val="11"/>
        <color theme="1"/>
        <rFont val="Franklin Gothic Book"/>
        <family val="2"/>
      </rPr>
      <t xml:space="preserve"> </t>
    </r>
    <r>
      <rPr>
        <i/>
        <sz val="11"/>
        <color theme="1"/>
        <rFont val="Franklin Gothic Book"/>
        <family val="2"/>
      </rPr>
      <t>Si l’entité de l’État bénéficiaire est la même que l’entité de l’État émettrice, copiez-collez le nom.</t>
    </r>
  </si>
  <si>
    <r>
      <rPr>
        <i/>
        <sz val="11"/>
        <color theme="1"/>
        <rFont val="Franklin Gothic Book"/>
        <family val="2"/>
      </rPr>
      <t xml:space="preserve">5. Choisissez le </t>
    </r>
    <r>
      <rPr>
        <b/>
        <i/>
        <sz val="11"/>
        <color theme="1"/>
        <rFont val="Franklin Gothic Book"/>
        <family val="2"/>
      </rPr>
      <t>secteur</t>
    </r>
    <r>
      <rPr>
        <i/>
        <sz val="11"/>
        <color theme="1"/>
        <rFont val="Franklin Gothic Book"/>
        <family val="2"/>
      </rPr>
      <t xml:space="preserve"> et la </t>
    </r>
    <r>
      <rPr>
        <b/>
        <i/>
        <sz val="11"/>
        <color theme="1"/>
        <rFont val="Franklin Gothic Book"/>
        <family val="2"/>
      </rPr>
      <t>classification SFP</t>
    </r>
    <r>
      <rPr>
        <i/>
        <sz val="11"/>
        <color theme="1"/>
        <rFont val="Franklin Gothic Book"/>
        <family val="2"/>
      </rPr>
      <t xml:space="preserve"> auxquels s’appliquent ces recettes.</t>
    </r>
    <r>
      <rPr>
        <i/>
        <sz val="11"/>
        <color rgb="FF000000"/>
        <rFont val="Franklin Gothic Book"/>
        <family val="2"/>
      </rPr>
      <t xml:space="preserve"> </t>
    </r>
    <r>
      <rPr>
        <i/>
        <sz val="11"/>
        <color rgb="FF000000"/>
        <rFont val="Franklin Gothic Book"/>
        <family val="2"/>
      </rPr>
      <t xml:space="preserve">Suivez les orientations fournies dans le </t>
    </r>
    <r>
      <rPr>
        <i/>
        <u/>
        <sz val="11"/>
        <color rgb="FF000000"/>
        <rFont val="Franklin Gothic Book"/>
        <family val="2"/>
      </rPr>
      <t>Cadre statistique des finances publiques pour la déclaration ITIE.</t>
    </r>
    <r>
      <rPr>
        <i/>
        <u/>
        <sz val="11"/>
        <color rgb="FF000000"/>
        <rFont val="Franklin Gothic Book"/>
        <family val="2"/>
      </rPr>
      <t xml:space="preserve"> </t>
    </r>
    <r>
      <rPr>
        <i/>
        <sz val="11"/>
        <color rgb="FF000000"/>
        <rFont val="Franklin Gothic Book"/>
        <family val="2"/>
      </rPr>
      <t>Si un flux de revenus ne peut pas être ventilé par secteur, sélectionnez « Autre ».</t>
    </r>
  </si>
  <si>
    <r>
      <rPr>
        <i/>
        <sz val="11"/>
        <color theme="1"/>
        <rFont val="Franklin Gothic Book"/>
        <family val="2"/>
      </rPr>
      <t>6.</t>
    </r>
    <r>
      <rPr>
        <i/>
        <sz val="11"/>
        <color theme="1"/>
        <rFont val="Franklin Gothic Book"/>
        <family val="2"/>
      </rPr>
      <t xml:space="preserve"> </t>
    </r>
    <r>
      <rPr>
        <i/>
        <sz val="11"/>
        <color theme="1"/>
        <rFont val="Franklin Gothic Book"/>
        <family val="2"/>
      </rPr>
      <t xml:space="preserve">Dans la colonne </t>
    </r>
    <r>
      <rPr>
        <b/>
        <i/>
        <sz val="11"/>
        <color rgb="FF000000"/>
        <rFont val="Franklin Gothic Book"/>
        <family val="2"/>
      </rPr>
      <t>Valeur des recettes</t>
    </r>
    <r>
      <rPr>
        <i/>
        <sz val="11"/>
        <color rgb="FF000000"/>
        <rFont val="Franklin Gothic Book"/>
        <family val="2"/>
      </rPr>
      <t>, saisissez le chiffre total pour chaque flux de revenus divulgué par le gouvernement, y compris les recettes qui n’ont pas été rapprochées.</t>
    </r>
  </si>
  <si>
    <t xml:space="preserve"> Rappel : les perceptions du gouvernement provenant des entreprises pour le compte de leurs employés doivent être exclues (par exemple, retenue à la source de l’impôt sur le revenu, cotisations des employés à la sécurité sociale), car elles ne sont pas considérées comme des paiements versés par des entreprises au gouvernement.</t>
  </si>
  <si>
    <t>7. Si certains des paiements figurant dans le Rapport ITIE ne peuvent pas être associés aux catégories du Cadre statistique des finances publiques (SFP), veuillez les répertorier dans le cadre « Informations complémentaires » ci-dessous.</t>
  </si>
  <si>
    <r>
      <rPr>
        <i/>
        <sz val="11"/>
        <color rgb="FF000000"/>
        <rFont val="Franklin Gothic Book"/>
        <family val="2"/>
      </rPr>
      <t xml:space="preserve">Si vous avez des questions, veuillez adresser un courriel à </t>
    </r>
    <r>
      <rPr>
        <b/>
        <i/>
        <u/>
        <sz val="11"/>
        <color theme="10"/>
        <rFont val="Franklin Gothic Book"/>
        <family val="2"/>
      </rPr>
      <t>data@eiti.org</t>
    </r>
  </si>
  <si>
    <t>Cadre statistique des finances publiques pour la déclaration ITIE</t>
  </si>
  <si>
    <r>
      <rPr>
        <i/>
        <u/>
        <sz val="11"/>
        <color theme="10"/>
        <rFont val="Franklin Gothic Book"/>
        <family val="2"/>
      </rPr>
      <t>Exigence 5.1(b) de l’ITIE </t>
    </r>
    <r>
      <rPr>
        <i/>
        <sz val="11"/>
        <color rgb="FF000000"/>
        <rFont val="Franklin Gothic Book"/>
        <family val="2"/>
      </rPr>
      <t>:</t>
    </r>
    <r>
      <rPr>
        <i/>
        <sz val="11"/>
        <color rgb="FF000000"/>
        <rFont val="Franklin Gothic Book"/>
        <family val="2"/>
      </rPr>
      <t xml:space="preserve"> </t>
    </r>
    <r>
      <rPr>
        <i/>
        <sz val="11"/>
        <color rgb="FF000000"/>
        <rFont val="Franklin Gothic Book"/>
        <family val="2"/>
      </rPr>
      <t>Classification des recettes</t>
    </r>
  </si>
  <si>
    <r>
      <rPr>
        <b/>
        <u/>
        <sz val="11"/>
        <color theme="10"/>
        <rFont val="Franklin Gothic Book"/>
        <family val="2"/>
      </rPr>
      <t>Exigence 4.1(d) de l’ITIE</t>
    </r>
    <r>
      <rPr>
        <b/>
        <sz val="11"/>
        <color rgb="FF000000"/>
        <rFont val="Franklin Gothic Book"/>
        <family val="2"/>
      </rPr>
      <t> :</t>
    </r>
    <r>
      <rPr>
        <b/>
        <sz val="11"/>
        <color rgb="FF000000"/>
        <rFont val="Franklin Gothic Book"/>
        <family val="2"/>
      </rPr>
      <t xml:space="preserve"> </t>
    </r>
    <r>
      <rPr>
        <b/>
        <sz val="11"/>
        <color rgb="FF000000"/>
        <rFont val="Franklin Gothic Book"/>
        <family val="2"/>
      </rPr>
      <t>Divulgation exhaustive par le gouvernement</t>
    </r>
  </si>
  <si>
    <t>GFS Level 1</t>
  </si>
  <si>
    <t>GFS Level 2</t>
  </si>
  <si>
    <t>GFS Level 3</t>
  </si>
  <si>
    <t>GFS Level 4</t>
  </si>
  <si>
    <t>Classification SFP</t>
  </si>
  <si>
    <t>Nom de flux de revenus</t>
  </si>
  <si>
    <t>Fondement juridique</t>
  </si>
  <si>
    <t>Entité de l’État émettrice</t>
  </si>
  <si>
    <t>Bénéficiaire final</t>
  </si>
  <si>
    <t>Valeur des recettes</t>
  </si>
  <si>
    <t>Impôts extraordinaires sur le revenu, le bénéfice et les plus-values (1112E2)</t>
  </si>
  <si>
    <t>Autre</t>
  </si>
  <si>
    <t>Le cadre statistique des finances publiques [SFP – « Government Finance Statistics » en anglais] est un cadre international de classification des flux de revenus en vue de les comparer entre différents pays et différentes périodes. Voir l’exemple de cadre complet ci-dessous. Le cadre utilisé ci-dessous a été élaboré par le Fonds monétaire international (FMI) et le Secrétariat international de l’ITIE.
La lettre E dans les codes du SFP signifie qu’il s’agit de codes exclusivement utilisés pour les recettes provenant d’entreprises extractives. Les chiffres à droite ont été spécifiquement conçus pour les entreprises extractives.</t>
  </si>
  <si>
    <t>Impôts généraux sur les biens et services (TVA, taxe sur les ventes, taxe sur le chiffre d’affaires) (1141E)</t>
  </si>
  <si>
    <t>TVA</t>
  </si>
  <si>
    <t>Redevances (1415E1)</t>
  </si>
  <si>
    <t>Droits de licence (114521E)</t>
  </si>
  <si>
    <t>Taxes sur les émissions et la pollution (114522E)</t>
  </si>
  <si>
    <t>Pour des orientations complémentaires, veuillez accéder au site https://eiti.org/fr/guidance-notes/modele-de-donnees-resumees-itie</t>
  </si>
  <si>
    <t>Droits de licence</t>
  </si>
  <si>
    <r>
      <rPr>
        <u/>
        <sz val="11"/>
        <color theme="1"/>
        <rFont val="Franklin Gothic Book"/>
        <family val="2"/>
      </rPr>
      <t>ou au site</t>
    </r>
    <r>
      <rPr>
        <i/>
        <u/>
        <sz val="11"/>
        <color rgb="FF000000"/>
        <rFont val="Franklin Gothic Book"/>
        <family val="2"/>
      </rPr>
      <t xml:space="preserve"> </t>
    </r>
    <r>
      <rPr>
        <b/>
        <u/>
        <sz val="11"/>
        <color theme="10"/>
        <rFont val="Franklin Gothic Book"/>
        <family val="2"/>
      </rPr>
      <t>https://www.imf.org/external/np/sta/gfsm/</t>
    </r>
  </si>
  <si>
    <t>Autres impôts à payer par les entreprises exploitant des ressources naturelles (116E)</t>
  </si>
  <si>
    <t>&lt;Choisir dans le menu&gt;</t>
  </si>
  <si>
    <t>Total en dollars US</t>
  </si>
  <si>
    <t>Informations complémentaires</t>
  </si>
  <si>
    <t>Toute information complémentaire non admissible pour être incluse dans le tableau ci-dessus doit figurer en dessous dans un commentaire.</t>
  </si>
  <si>
    <t>Commentaire 1</t>
  </si>
  <si>
    <t>Veuillez inclure des commentaires ici. Les retenues à la source ne sont pas versées pour le compte des entreprises et doivent donc être exclues</t>
  </si>
  <si>
    <t>Commentaire 2</t>
  </si>
  <si>
    <t>Insérez des lignes supplémentaires selon les besoins. Par exemple, le tableau ci-dessous couvre les recettes exclues</t>
  </si>
  <si>
    <t>Entité de l’État</t>
  </si>
  <si>
    <t>Total</t>
  </si>
  <si>
    <t>Commentaire 3</t>
  </si>
  <si>
    <t>Veuillez inclure des commentaires ici.</t>
  </si>
  <si>
    <t>Commentaire 4</t>
  </si>
  <si>
    <t>Commentaire 5</t>
  </si>
  <si>
    <t>Passer à l’onglet 5-Recettes gouv.(ent.+proj)</t>
  </si>
  <si>
    <t xml:space="preserve">Partie 5 : Recettes gouvernementales ventilées par entreprise et par projet </t>
  </si>
  <si>
    <t xml:space="preserve">Saisit les données au niveau des entreprises et des projets par flux de revenus. Les entreprises et les projets sont disponibles dans le menu déroulant, car les données ont été saisies dans la feuille 3. </t>
  </si>
  <si>
    <t>Exigence 4.1.c de l’ITIE : Paiements des entreprises</t>
  </si>
  <si>
    <t>Exigence 4.7 de l’ITIE : Déclaration par projet</t>
  </si>
  <si>
    <r>
      <rPr>
        <i/>
        <sz val="11"/>
        <color theme="1"/>
        <rFont val="Franklin Gothic Book"/>
        <family val="2"/>
      </rPr>
      <t>1.</t>
    </r>
    <r>
      <rPr>
        <i/>
        <sz val="11"/>
        <color theme="1"/>
        <rFont val="Franklin Gothic Book"/>
        <family val="2"/>
      </rPr>
      <t xml:space="preserve"> </t>
    </r>
    <r>
      <rPr>
        <i/>
        <sz val="11"/>
        <color theme="1"/>
        <rFont val="Franklin Gothic Book"/>
        <family val="2"/>
      </rPr>
      <t>Sélectionnez le nom d’</t>
    </r>
    <r>
      <rPr>
        <b/>
        <i/>
        <sz val="11"/>
        <color theme="1"/>
        <rFont val="Franklin Gothic Book"/>
        <family val="2"/>
      </rPr>
      <t>entreprise</t>
    </r>
    <r>
      <rPr>
        <i/>
        <sz val="11"/>
        <color theme="1"/>
        <rFont val="Franklin Gothic Book"/>
        <family val="2"/>
      </rPr>
      <t xml:space="preserve"> dans le menu déroulant</t>
    </r>
  </si>
  <si>
    <r>
      <rPr>
        <i/>
        <sz val="11"/>
        <color theme="1"/>
        <rFont val="Franklin Gothic Book"/>
        <family val="2"/>
      </rPr>
      <t>2.</t>
    </r>
    <r>
      <rPr>
        <i/>
        <sz val="11"/>
        <color theme="1"/>
        <rFont val="Franklin Gothic Book"/>
        <family val="2"/>
      </rPr>
      <t xml:space="preserve"> </t>
    </r>
    <r>
      <rPr>
        <i/>
        <sz val="11"/>
        <color theme="1"/>
        <rFont val="Franklin Gothic Book"/>
        <family val="2"/>
      </rPr>
      <t>Sélectionnez l’</t>
    </r>
    <r>
      <rPr>
        <b/>
        <i/>
        <sz val="11"/>
        <color theme="1"/>
        <rFont val="Franklin Gothic Book"/>
        <family val="2"/>
      </rPr>
      <t>entité de l’État émettrice</t>
    </r>
    <r>
      <rPr>
        <i/>
        <sz val="11"/>
        <color theme="1"/>
        <rFont val="Franklin Gothic Book"/>
        <family val="2"/>
      </rPr>
      <t xml:space="preserve"> et le </t>
    </r>
    <r>
      <rPr>
        <b/>
        <i/>
        <sz val="11"/>
        <color theme="1"/>
        <rFont val="Franklin Gothic Book"/>
        <family val="2"/>
      </rPr>
      <t xml:space="preserve">nom du paiement </t>
    </r>
    <r>
      <rPr>
        <i/>
        <sz val="11"/>
        <color theme="1"/>
        <rFont val="Franklin Gothic Book"/>
        <family val="2"/>
      </rPr>
      <t>dans le menu déroulant</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</si>
  <si>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Indiquez si le flux de paiements est i) </t>
    </r>
    <r>
      <rPr>
        <b/>
        <i/>
        <sz val="11"/>
        <color theme="1"/>
        <rFont val="Franklin Gothic Book"/>
        <family val="2"/>
      </rPr>
      <t>prélevé sur le projet</t>
    </r>
    <r>
      <rPr>
        <i/>
        <sz val="11"/>
        <color theme="1"/>
        <rFont val="Franklin Gothic Book"/>
        <family val="2"/>
      </rPr>
      <t xml:space="preserve"> et ii) </t>
    </r>
    <r>
      <rPr>
        <b/>
        <i/>
        <sz val="11"/>
        <color theme="1"/>
        <rFont val="Franklin Gothic Book"/>
        <family val="2"/>
      </rPr>
      <t>déclaré par projet</t>
    </r>
  </si>
  <si>
    <r>
      <rPr>
        <i/>
        <sz val="11"/>
        <color theme="1"/>
        <rFont val="Franklin Gothic Book"/>
        <family val="2"/>
      </rPr>
      <t>4.</t>
    </r>
    <r>
      <rPr>
        <i/>
        <sz val="11"/>
        <color theme="1"/>
        <rFont val="Franklin Gothic Book"/>
        <family val="2"/>
      </rPr>
      <t xml:space="preserve"> </t>
    </r>
    <r>
      <rPr>
        <i/>
        <sz val="11"/>
        <color theme="1"/>
        <rFont val="Franklin Gothic Book"/>
        <family val="2"/>
      </rPr>
      <t>Saisissez les informations sur le projet :</t>
    </r>
    <r>
      <rPr>
        <i/>
        <sz val="11"/>
        <color theme="1"/>
        <rFont val="Franklin Gothic Book"/>
        <family val="2"/>
      </rPr>
      <t xml:space="preserve"> </t>
    </r>
    <r>
      <rPr>
        <b/>
        <i/>
        <sz val="11"/>
        <color theme="1"/>
        <rFont val="Franklin Gothic Book"/>
        <family val="2"/>
      </rPr>
      <t>nom du projet </t>
    </r>
    <r>
      <rPr>
        <i/>
        <sz val="11"/>
        <color theme="1"/>
        <rFont val="Franklin Gothic Book"/>
        <family val="2"/>
      </rPr>
      <t xml:space="preserve">et </t>
    </r>
    <r>
      <rPr>
        <b/>
        <i/>
        <sz val="11"/>
        <color theme="1"/>
        <rFont val="Franklin Gothic Book"/>
        <family val="2"/>
      </rPr>
      <t>devise de déclaration</t>
    </r>
  </si>
  <si>
    <r>
      <rPr>
        <i/>
        <sz val="11"/>
        <color theme="1"/>
        <rFont val="Franklin Gothic Book"/>
        <family val="2"/>
      </rPr>
      <t>5.</t>
    </r>
    <r>
      <rPr>
        <i/>
        <sz val="11"/>
        <color theme="1"/>
        <rFont val="Franklin Gothic Book"/>
        <family val="2"/>
      </rPr>
      <t xml:space="preserve"> </t>
    </r>
    <r>
      <rPr>
        <i/>
        <sz val="11"/>
        <color theme="1"/>
        <rFont val="Franklin Gothic Book"/>
        <family val="2"/>
      </rPr>
      <t xml:space="preserve">Saisissez la </t>
    </r>
    <r>
      <rPr>
        <b/>
        <i/>
        <sz val="11"/>
        <color theme="1"/>
        <rFont val="Franklin Gothic Book"/>
        <family val="2"/>
      </rPr>
      <t>valeur des recettes</t>
    </r>
    <r>
      <rPr>
        <i/>
        <sz val="11"/>
        <color theme="1"/>
        <rFont val="Franklin Gothic Book"/>
        <family val="2"/>
      </rPr>
      <t xml:space="preserve">, </t>
    </r>
    <r>
      <rPr>
        <i/>
        <u/>
        <sz val="11"/>
        <color theme="1"/>
        <rFont val="Franklin Gothic Book"/>
        <family val="2"/>
      </rPr>
      <t>telle qu’elle a été divulguée par le gouvernement</t>
    </r>
    <r>
      <rPr>
        <i/>
        <sz val="11"/>
        <color theme="1"/>
        <rFont val="Franklin Gothic Book"/>
        <family val="2"/>
      </rPr>
      <t xml:space="preserve">, et tout </t>
    </r>
    <r>
      <rPr>
        <b/>
        <i/>
        <sz val="11"/>
        <color theme="1"/>
        <rFont val="Franklin Gothic Book"/>
        <family val="2"/>
      </rPr>
      <t>commentaire</t>
    </r>
    <r>
      <rPr>
        <i/>
        <sz val="11"/>
        <color theme="1"/>
        <rFont val="Franklin Gothic Book"/>
        <family val="2"/>
      </rPr>
      <t xml:space="preserve"> pertinent</t>
    </r>
  </si>
  <si>
    <t>Paiements en nature (le cas échéant)</t>
  </si>
  <si>
    <t>Sector</t>
  </si>
  <si>
    <t>Entreprise</t>
  </si>
  <si>
    <t>Prélevé dans le cadre du projet (O/N)</t>
  </si>
  <si>
    <t>Déclaré par projet (O/N)</t>
  </si>
  <si>
    <t>Nom du projet (le cas échéant)</t>
  </si>
  <si>
    <t>Devise de déclaration</t>
  </si>
  <si>
    <t>Paiement en nature (O/N)</t>
  </si>
  <si>
    <t>Volume en nature (le cas échéant)</t>
  </si>
  <si>
    <t>Unité (le cas échéant)</t>
  </si>
  <si>
    <t>Non</t>
  </si>
  <si>
    <t>Oui</t>
  </si>
  <si>
    <t>*** fin du formulaire</t>
  </si>
  <si>
    <t>Tableau 1 – Codes pays</t>
  </si>
  <si>
    <t>Tableau 2 – Options simples</t>
  </si>
  <si>
    <t>Tableau 3 – Options de déclaration</t>
  </si>
  <si>
    <t>Tableau 5 – Liste des matières premières</t>
  </si>
  <si>
    <t>Tableau 6 – Codes/classification SFP</t>
  </si>
  <si>
    <t>Tableau 7 – Secteurs</t>
  </si>
  <si>
    <t>Tableau 8 – Phases de projet</t>
  </si>
  <si>
    <t>Tableau 9 – Types d’entités de l’État</t>
  </si>
  <si>
    <t>Tableau 10 – Types d’entreprises</t>
  </si>
  <si>
    <t>Code ISO Alpha-2</t>
  </si>
  <si>
    <t>Code numérique ISO (UN M49)</t>
  </si>
  <si>
    <t>Code de devise (ISO-4217)</t>
  </si>
  <si>
    <t>Numéro de code de devise (ISO-4217)</t>
  </si>
  <si>
    <t>Liste</t>
  </si>
  <si>
    <t>Code produit SH</t>
  </si>
  <si>
    <t>Description produit SH</t>
  </si>
  <si>
    <t>Description produit SH avec volume</t>
  </si>
  <si>
    <t>Combiné</t>
  </si>
  <si>
    <t>Description SFP</t>
  </si>
  <si>
    <t>Code SFP</t>
  </si>
  <si>
    <t>SFP niveau 1</t>
  </si>
  <si>
    <t>SFP niveau 2</t>
  </si>
  <si>
    <t>SFP niveau 3</t>
  </si>
  <si>
    <t>SFP niveau 4</t>
  </si>
  <si>
    <t>Secteur(s)</t>
  </si>
  <si>
    <t>Phases de projet</t>
  </si>
  <si>
    <t>Afghanistan</t>
  </si>
  <si>
    <t>AF</t>
  </si>
  <si>
    <t>AFG</t>
  </si>
  <si>
    <t>4</t>
  </si>
  <si>
    <t>AFN</t>
  </si>
  <si>
    <t>Afghani</t>
  </si>
  <si>
    <t>&lt; Déclaration ITIE ou divulgation systématique ? &gt;</t>
  </si>
  <si>
    <t>2501</t>
  </si>
  <si>
    <t>Sel et chlorure de sodium pur (2501)</t>
  </si>
  <si>
    <t>Sel et chlorure de sodium pur (2501), volume</t>
  </si>
  <si>
    <t>Impôts ordinaires sur le revenu, le bénéfice et les plus-values (1112E1)</t>
  </si>
  <si>
    <t>Impôts ordinaires sur le revenu, le bénéfice et les plus-values</t>
  </si>
  <si>
    <t>1112E1</t>
  </si>
  <si>
    <t>Impôts (11E)</t>
  </si>
  <si>
    <t>Impôts sur le revenu, le bénéfice et les plus-values (111E)</t>
  </si>
  <si>
    <t>Afrique du Sud</t>
  </si>
  <si>
    <t>ZA</t>
  </si>
  <si>
    <t>ZAF</t>
  </si>
  <si>
    <t>710</t>
  </si>
  <si>
    <t>ZAR</t>
  </si>
  <si>
    <t>Rand</t>
  </si>
  <si>
    <t>Oui, divulgation systématique</t>
  </si>
  <si>
    <t>2502</t>
  </si>
  <si>
    <t>Pyrites de fer (2502)</t>
  </si>
  <si>
    <t>Pyrites de fer (2502), volume</t>
  </si>
  <si>
    <t>Impôts extraordinaires sur le revenu, le bénéfice et les plus-values</t>
  </si>
  <si>
    <t>1112E2</t>
  </si>
  <si>
    <t>Exploration</t>
  </si>
  <si>
    <t>Gouvernement d’État</t>
  </si>
  <si>
    <t>AL</t>
  </si>
  <si>
    <t>ALB</t>
  </si>
  <si>
    <t>8</t>
  </si>
  <si>
    <t>ALL</t>
  </si>
  <si>
    <t>Lek albanais</t>
  </si>
  <si>
    <t>Partiellement</t>
  </si>
  <si>
    <t>Oui, par le biais de la déclaration ITIE</t>
  </si>
  <si>
    <t>2503</t>
  </si>
  <si>
    <t>Soufre de tout type (2503)</t>
  </si>
  <si>
    <t>Soufre de tout type (2503), volume</t>
  </si>
  <si>
    <t>Impôts sur la masse salariale et la main-d’œuvre (112E)</t>
  </si>
  <si>
    <t>112E</t>
  </si>
  <si>
    <t>Gouvernement local</t>
  </si>
  <si>
    <t>Entreprise privée</t>
  </si>
  <si>
    <t>Algérie</t>
  </si>
  <si>
    <t>DZ</t>
  </si>
  <si>
    <t>DZA</t>
  </si>
  <si>
    <t>12</t>
  </si>
  <si>
    <t>DZD</t>
  </si>
  <si>
    <t>Dinar algérien</t>
  </si>
  <si>
    <t>2504</t>
  </si>
  <si>
    <t>Graphite naturel (2504)</t>
  </si>
  <si>
    <t>Graphite naturel (2504), volume</t>
  </si>
  <si>
    <t>Impôts sur la propriété (113E)</t>
  </si>
  <si>
    <t>Impôts sur la propriété</t>
  </si>
  <si>
    <t>113E</t>
  </si>
  <si>
    <t>Développement</t>
  </si>
  <si>
    <t>minier</t>
  </si>
  <si>
    <t>Coentreprise</t>
  </si>
  <si>
    <t>Allemagne</t>
  </si>
  <si>
    <t>DE</t>
  </si>
  <si>
    <t>DEU</t>
  </si>
  <si>
    <t>276</t>
  </si>
  <si>
    <t>EUR</t>
  </si>
  <si>
    <t>Euro</t>
  </si>
  <si>
    <t>Non disponible</t>
  </si>
  <si>
    <t>2505</t>
  </si>
  <si>
    <t>Sables naturels (2505)</t>
  </si>
  <si>
    <t>Sables naturels (2505), volume</t>
  </si>
  <si>
    <t>Impôts généraux sur les biens et services (TVA, taxe sur les ventes, taxe sur le chiffre d’affaires)</t>
  </si>
  <si>
    <t>1141E</t>
  </si>
  <si>
    <t>Impôts sur les biens et services (114E)</t>
  </si>
  <si>
    <t>Andorre</t>
  </si>
  <si>
    <t>AD</t>
  </si>
  <si>
    <t>AND</t>
  </si>
  <si>
    <t>20</t>
  </si>
  <si>
    <t>2506</t>
  </si>
  <si>
    <t>Quartz (2506)</t>
  </si>
  <si>
    <t>Quartz (2506), volume</t>
  </si>
  <si>
    <t>Droits d’accise (1142E)</t>
  </si>
  <si>
    <t>Droits d’accise</t>
  </si>
  <si>
    <t>1142E</t>
  </si>
  <si>
    <t>Angola</t>
  </si>
  <si>
    <t>AO</t>
  </si>
  <si>
    <t>AGO</t>
  </si>
  <si>
    <t>24</t>
  </si>
  <si>
    <t>AOA</t>
  </si>
  <si>
    <t>Kwanza</t>
  </si>
  <si>
    <t>Tableau 4 – Liste des codes de devises</t>
  </si>
  <si>
    <t>2507</t>
  </si>
  <si>
    <t>Kaolin (2507)</t>
  </si>
  <si>
    <t>Kaolin (2507), volume</t>
  </si>
  <si>
    <t>114521E</t>
  </si>
  <si>
    <t>Impôts sur l’usage de biens/permission d’utiliser des biens ou de mener des activités (1145E)</t>
  </si>
  <si>
    <t>Anguilla</t>
  </si>
  <si>
    <t>AI</t>
  </si>
  <si>
    <t>AIA</t>
  </si>
  <si>
    <t>660</t>
  </si>
  <si>
    <t>XCD</t>
  </si>
  <si>
    <t>Dollar des Caraïbes orientales</t>
  </si>
  <si>
    <t>2508</t>
  </si>
  <si>
    <t>Autres argiles (2508)</t>
  </si>
  <si>
    <t>Autres argiles (2508), volume</t>
  </si>
  <si>
    <t>Taxes sur les émissions et la pollution</t>
  </si>
  <si>
    <t>114522E</t>
  </si>
  <si>
    <t>Antigua-et-Barbuda</t>
  </si>
  <si>
    <t>AG</t>
  </si>
  <si>
    <t>ATG</t>
  </si>
  <si>
    <t>28</t>
  </si>
  <si>
    <t>AED</t>
  </si>
  <si>
    <t>Dirham émirien</t>
  </si>
  <si>
    <t>2509</t>
  </si>
  <si>
    <t>Craie (2509)</t>
  </si>
  <si>
    <t>Craie (2509), volume</t>
  </si>
  <si>
    <t>Taxes sur les véhicules motorisés (11451E)</t>
  </si>
  <si>
    <t>Taxes sur les véhicules motorisés</t>
  </si>
  <si>
    <t>11451E</t>
  </si>
  <si>
    <t>Tableau 11 – Fiabilité</t>
  </si>
  <si>
    <t>Antilles néerlandaises</t>
  </si>
  <si>
    <t>AN</t>
  </si>
  <si>
    <t>ANT</t>
  </si>
  <si>
    <t>530</t>
  </si>
  <si>
    <t>ANG</t>
  </si>
  <si>
    <t>Florin des Antilles néerlandaises</t>
  </si>
  <si>
    <t>2510</t>
  </si>
  <si>
    <t>Phosphates de calcium naturels (2510)</t>
  </si>
  <si>
    <t>Phosphates de calcium naturels (2510), volume</t>
  </si>
  <si>
    <t>Droits de douane et autres droits d’importation (1151E)</t>
  </si>
  <si>
    <t>Droits de douane et autres droits d’importation</t>
  </si>
  <si>
    <t>1151E</t>
  </si>
  <si>
    <t>Taxes sur le commerce et les transactions au niveau international (115E)</t>
  </si>
  <si>
    <t>Type de réponse</t>
  </si>
  <si>
    <t>Arabie saoudite</t>
  </si>
  <si>
    <t>SA</t>
  </si>
  <si>
    <t>SAU</t>
  </si>
  <si>
    <t>682</t>
  </si>
  <si>
    <t>SAR</t>
  </si>
  <si>
    <t>Riyal saoudien</t>
  </si>
  <si>
    <t>2511</t>
  </si>
  <si>
    <t>Sulfate de baryum naturel (2511)</t>
  </si>
  <si>
    <t>Sulfate de baryum naturel (2511), volume</t>
  </si>
  <si>
    <t>Taxes sur les exportations (1152E)</t>
  </si>
  <si>
    <t>Taxes sur les exportations</t>
  </si>
  <si>
    <t>1152E</t>
  </si>
  <si>
    <t>Argentine</t>
  </si>
  <si>
    <t>AR</t>
  </si>
  <si>
    <t>ARG</t>
  </si>
  <si>
    <t>32</t>
  </si>
  <si>
    <t>ARS</t>
  </si>
  <si>
    <t>Peso argentin</t>
  </si>
  <si>
    <t>AMD</t>
  </si>
  <si>
    <t>Dram</t>
  </si>
  <si>
    <t>2512</t>
  </si>
  <si>
    <t>Farines siliceuses fossiles (2512)</t>
  </si>
  <si>
    <t>Farines siliceuses fossiles (2512), volume</t>
  </si>
  <si>
    <t>Bénéfices des monopoles sur les ressources naturelles (1153E1)</t>
  </si>
  <si>
    <t>Bénéfices des monopoles sur les ressources naturelles</t>
  </si>
  <si>
    <t>1153E1</t>
  </si>
  <si>
    <t>Arménie</t>
  </si>
  <si>
    <t>AM</t>
  </si>
  <si>
    <t>ARM</t>
  </si>
  <si>
    <t>51</t>
  </si>
  <si>
    <t>2513</t>
  </si>
  <si>
    <t>Pierre ponce (2513)</t>
  </si>
  <si>
    <t>Pierre ponce (2513), volume</t>
  </si>
  <si>
    <t>Autres impôts à payer par les entreprises exploitant des ressources naturelles</t>
  </si>
  <si>
    <t>116E</t>
  </si>
  <si>
    <t>Incertain</t>
  </si>
  <si>
    <t>Aruba</t>
  </si>
  <si>
    <t>AW</t>
  </si>
  <si>
    <t>ABW</t>
  </si>
  <si>
    <t>533</t>
  </si>
  <si>
    <t>AWG</t>
  </si>
  <si>
    <t>Florin arubais</t>
  </si>
  <si>
    <t>2514</t>
  </si>
  <si>
    <t>Ardoise (2514)</t>
  </si>
  <si>
    <t>Ardoise (2514), volume</t>
  </si>
  <si>
    <t>Cotisations patronales à la sécurité sociale (1212E)</t>
  </si>
  <si>
    <t>Cotisations patronales à la sécurité sociale</t>
  </si>
  <si>
    <t>1212E</t>
  </si>
  <si>
    <t>Cotisations sociales (12E)</t>
  </si>
  <si>
    <t>Australie</t>
  </si>
  <si>
    <t>AU</t>
  </si>
  <si>
    <t>AUS</t>
  </si>
  <si>
    <t>36</t>
  </si>
  <si>
    <t>AUD</t>
  </si>
  <si>
    <t>Dollar australien</t>
  </si>
  <si>
    <t>2515</t>
  </si>
  <si>
    <t>Marbre (2515)</t>
  </si>
  <si>
    <t>Marbre (2515), volume</t>
  </si>
  <si>
    <t>Des entreprises d’État (1412E1)</t>
  </si>
  <si>
    <t>Des entreprises d’État</t>
  </si>
  <si>
    <t>1412E1</t>
  </si>
  <si>
    <t>Autre recette (14E)</t>
  </si>
  <si>
    <t>Revenu de la propriété (141E)</t>
  </si>
  <si>
    <t>Dividendes (1412E)</t>
  </si>
  <si>
    <t>Autriche</t>
  </si>
  <si>
    <t>AT</t>
  </si>
  <si>
    <t>AUT</t>
  </si>
  <si>
    <t>40</t>
  </si>
  <si>
    <t>2516</t>
  </si>
  <si>
    <t>Granit (2516)</t>
  </si>
  <si>
    <t>Granit (2516), volume</t>
  </si>
  <si>
    <t>Issus de la participation de l’État (fonds propres) (1412E2)</t>
  </si>
  <si>
    <t>Issus de la participation de l’État (fonds propres)</t>
  </si>
  <si>
    <t>1412E2</t>
  </si>
  <si>
    <t>Azerbaïdjan</t>
  </si>
  <si>
    <t>AZ</t>
  </si>
  <si>
    <t>AZE</t>
  </si>
  <si>
    <t>31</t>
  </si>
  <si>
    <t>AZN</t>
  </si>
  <si>
    <t>Manat azerbaïdjanais</t>
  </si>
  <si>
    <t>2517</t>
  </si>
  <si>
    <t>Cailloux (2517)</t>
  </si>
  <si>
    <t>Cailloux (2517), volume</t>
  </si>
  <si>
    <t>Retraits à partir du revenu de quasi-sociétés (1413E)</t>
  </si>
  <si>
    <t>Retraits à partir du revenu de quasi-sociétés</t>
  </si>
  <si>
    <t>1413E</t>
  </si>
  <si>
    <t>Bahamas</t>
  </si>
  <si>
    <t>BS</t>
  </si>
  <si>
    <t>BHS</t>
  </si>
  <si>
    <t>44</t>
  </si>
  <si>
    <t>BSD</t>
  </si>
  <si>
    <t>Dollar bahaméen</t>
  </si>
  <si>
    <t>2518</t>
  </si>
  <si>
    <t>Dolomite (2518)</t>
  </si>
  <si>
    <t>Dolomite (2518), volume</t>
  </si>
  <si>
    <t>Redevances</t>
  </si>
  <si>
    <t>1415E1</t>
  </si>
  <si>
    <t>Loyer (1415E)</t>
  </si>
  <si>
    <t>Bahreïn</t>
  </si>
  <si>
    <t>BH</t>
  </si>
  <si>
    <t>BHR</t>
  </si>
  <si>
    <t>48</t>
  </si>
  <si>
    <t>BHD</t>
  </si>
  <si>
    <t>Dinar bahreïni</t>
  </si>
  <si>
    <t>BAM</t>
  </si>
  <si>
    <t>Mark convertible de Bosnie-Herzégovine</t>
  </si>
  <si>
    <t>2519</t>
  </si>
  <si>
    <t>Carbonate de magnésium naturel (2519)</t>
  </si>
  <si>
    <t>Carbonate de magnésium naturel (2519), volume</t>
  </si>
  <si>
    <t>Primes (1415E2)</t>
  </si>
  <si>
    <t>Primes</t>
  </si>
  <si>
    <t>1415E2</t>
  </si>
  <si>
    <t>Bangladesh (le)</t>
  </si>
  <si>
    <t>BD</t>
  </si>
  <si>
    <t>BGD</t>
  </si>
  <si>
    <t>50</t>
  </si>
  <si>
    <t>BDT</t>
  </si>
  <si>
    <t>Taka</t>
  </si>
  <si>
    <t>BBD</t>
  </si>
  <si>
    <t>Dollar barbadien</t>
  </si>
  <si>
    <t>2520</t>
  </si>
  <si>
    <t>Gypse (2520)</t>
  </si>
  <si>
    <t>Gypse (2520), volume</t>
  </si>
  <si>
    <t>Livrée/payée directement à l’État (1415E31)</t>
  </si>
  <si>
    <t>Livrée/payée directement à l’État</t>
  </si>
  <si>
    <t>1415E31</t>
  </si>
  <si>
    <t>Droits associés à la production (en nature ou en espèces) (1415E3)</t>
  </si>
  <si>
    <t>Barbade</t>
  </si>
  <si>
    <t>BB</t>
  </si>
  <si>
    <t>BRB</t>
  </si>
  <si>
    <t>52</t>
  </si>
  <si>
    <t>2521</t>
  </si>
  <si>
    <t>Calcaire (2521)</t>
  </si>
  <si>
    <t>Calcaire (2521), volume</t>
  </si>
  <si>
    <t>Livrée/payée à une/des entreprise(s) d’État (1415E32)</t>
  </si>
  <si>
    <t>Livrée/payée à une/des entreprise(s) d’État</t>
  </si>
  <si>
    <t>1415E32</t>
  </si>
  <si>
    <t>Belgique</t>
  </si>
  <si>
    <t>BE</t>
  </si>
  <si>
    <t>BEL</t>
  </si>
  <si>
    <t>56</t>
  </si>
  <si>
    <t>BGN</t>
  </si>
  <si>
    <t>Lev bulgare (ancien)</t>
  </si>
  <si>
    <t>2522</t>
  </si>
  <si>
    <t>Chaux vive (2522)</t>
  </si>
  <si>
    <t>Chaux vive (2522), volume</t>
  </si>
  <si>
    <t>Transferts obligatoires à l’État (infrastructures et autres éléments) (1415E4)</t>
  </si>
  <si>
    <t>Transferts obligatoires à l’État (infrastructures et autres éléments)</t>
  </si>
  <si>
    <t>1415E4</t>
  </si>
  <si>
    <t>Belize</t>
  </si>
  <si>
    <t>BZ</t>
  </si>
  <si>
    <t>BLZ</t>
  </si>
  <si>
    <t>84</t>
  </si>
  <si>
    <t>BZD</t>
  </si>
  <si>
    <t>Dollar bélizien</t>
  </si>
  <si>
    <t>2523</t>
  </si>
  <si>
    <t>Ciment Portland (2523)</t>
  </si>
  <si>
    <t>Ciment Portland (2523), volume</t>
  </si>
  <si>
    <t>Autres paiements de loyer (1415E5)</t>
  </si>
  <si>
    <t>Autres paiements de loyer</t>
  </si>
  <si>
    <t>1415E5</t>
  </si>
  <si>
    <t>Bénin</t>
  </si>
  <si>
    <t>BJ</t>
  </si>
  <si>
    <t>BEN</t>
  </si>
  <si>
    <t>204</t>
  </si>
  <si>
    <t>Franc CFA ouest-africain</t>
  </si>
  <si>
    <t>BIF</t>
  </si>
  <si>
    <t>Franc burundais</t>
  </si>
  <si>
    <t>2524</t>
  </si>
  <si>
    <t>Amiante (2524)</t>
  </si>
  <si>
    <t>Amiante (2524), volume</t>
  </si>
  <si>
    <t>Ventes de biens et de services par des entités de l’État (1421E)</t>
  </si>
  <si>
    <t>Ventes de biens et de services par des entités de l’État</t>
  </si>
  <si>
    <t>1421E</t>
  </si>
  <si>
    <t>Ventes de biens et de services (142E)</t>
  </si>
  <si>
    <t>Bermudes</t>
  </si>
  <si>
    <t>BM</t>
  </si>
  <si>
    <t>BMU</t>
  </si>
  <si>
    <t>60</t>
  </si>
  <si>
    <t>BMD</t>
  </si>
  <si>
    <t>Dollar bermudien</t>
  </si>
  <si>
    <t>2525</t>
  </si>
  <si>
    <t>Mica (2525)</t>
  </si>
  <si>
    <t>Mica (2525), volume</t>
  </si>
  <si>
    <t>Frais administratifs pour services gouvernementaux (1422E)</t>
  </si>
  <si>
    <t>Frais administratifs pour services gouvernementaux</t>
  </si>
  <si>
    <t>1422E</t>
  </si>
  <si>
    <t>Bhoutan</t>
  </si>
  <si>
    <t>BT</t>
  </si>
  <si>
    <t>BTN</t>
  </si>
  <si>
    <t>64</t>
  </si>
  <si>
    <t>Ngultrum</t>
  </si>
  <si>
    <t>BND</t>
  </si>
  <si>
    <t>Dollar de Brunei</t>
  </si>
  <si>
    <t>2526</t>
  </si>
  <si>
    <t>Stéatite naturelle (2526)</t>
  </si>
  <si>
    <t>Stéatite naturelle (2526), volume</t>
  </si>
  <si>
    <t>Amendes, pénalités et pertes (143E)</t>
  </si>
  <si>
    <t>Amendes, pénalités et pertes</t>
  </si>
  <si>
    <t>143E</t>
  </si>
  <si>
    <t>Biélorussie</t>
  </si>
  <si>
    <t>BY</t>
  </si>
  <si>
    <t>BLR</t>
  </si>
  <si>
    <t>112</t>
  </si>
  <si>
    <t>BYR</t>
  </si>
  <si>
    <t>Rouble biélorusse</t>
  </si>
  <si>
    <t>BOB</t>
  </si>
  <si>
    <t>Boliviano</t>
  </si>
  <si>
    <t>2527</t>
  </si>
  <si>
    <t>Cryolithe naturelle (2527)</t>
  </si>
  <si>
    <t>Cryolithe naturelle (2527), volume</t>
  </si>
  <si>
    <t>Transferts volontaires à l’État (donations) (144E1)</t>
  </si>
  <si>
    <t>Transferts volontaires à l’État (donations)</t>
  </si>
  <si>
    <t>144E1</t>
  </si>
  <si>
    <t>Bolivie</t>
  </si>
  <si>
    <t>BO</t>
  </si>
  <si>
    <t>BOL</t>
  </si>
  <si>
    <t>68</t>
  </si>
  <si>
    <t>BRL</t>
  </si>
  <si>
    <t>Réal brésilien</t>
  </si>
  <si>
    <t>2528</t>
  </si>
  <si>
    <t>Borates naturels et leurs concentrés (2528)</t>
  </si>
  <si>
    <t>Borates naturels et leurs concentrés (2528), volume</t>
  </si>
  <si>
    <t>Bosnie-Herzégovine</t>
  </si>
  <si>
    <t>BA</t>
  </si>
  <si>
    <t>BIH</t>
  </si>
  <si>
    <t>70</t>
  </si>
  <si>
    <t>2529</t>
  </si>
  <si>
    <t>Felspar (2529)</t>
  </si>
  <si>
    <t>Felspar (2529), volume</t>
  </si>
  <si>
    <t>Botswana</t>
  </si>
  <si>
    <t>BW</t>
  </si>
  <si>
    <t>BWA</t>
  </si>
  <si>
    <t>72</t>
  </si>
  <si>
    <t>BWP</t>
  </si>
  <si>
    <t>Pula botswanais</t>
  </si>
  <si>
    <t>2530</t>
  </si>
  <si>
    <t>Substances minérales non dénommées ailleurs (2530)</t>
  </si>
  <si>
    <t>Substances minérales non dénommées ailleurs (2530), volume</t>
  </si>
  <si>
    <t>Brésil</t>
  </si>
  <si>
    <t>BR</t>
  </si>
  <si>
    <t>BRA</t>
  </si>
  <si>
    <t>76</t>
  </si>
  <si>
    <t>2601</t>
  </si>
  <si>
    <t>Fer (2601)</t>
  </si>
  <si>
    <t>Fer (2601), volume</t>
  </si>
  <si>
    <t>Brunei Darussalam</t>
  </si>
  <si>
    <t>BN</t>
  </si>
  <si>
    <t>BRN</t>
  </si>
  <si>
    <t>96</t>
  </si>
  <si>
    <t>2602</t>
  </si>
  <si>
    <t>Manganèse (2602)</t>
  </si>
  <si>
    <t>Manganèse (2602), volume</t>
  </si>
  <si>
    <t>Bulgarie</t>
  </si>
  <si>
    <t>BG</t>
  </si>
  <si>
    <t>BGR</t>
  </si>
  <si>
    <t>100</t>
  </si>
  <si>
    <t>2603</t>
  </si>
  <si>
    <t>Burkina Faso</t>
  </si>
  <si>
    <t>BF</t>
  </si>
  <si>
    <t>BFA</t>
  </si>
  <si>
    <t>854</t>
  </si>
  <si>
    <t>CAD</t>
  </si>
  <si>
    <t>Dollar canadien</t>
  </si>
  <si>
    <t>2604</t>
  </si>
  <si>
    <t>Nickel (2604)</t>
  </si>
  <si>
    <t>Nickel (2604), volume</t>
  </si>
  <si>
    <t>Burundi</t>
  </si>
  <si>
    <t>BI</t>
  </si>
  <si>
    <t>BDI</t>
  </si>
  <si>
    <t>108</t>
  </si>
  <si>
    <t>CDF</t>
  </si>
  <si>
    <t>Franc congolais</t>
  </si>
  <si>
    <t>2605</t>
  </si>
  <si>
    <t>Cobalt (2605), volume</t>
  </si>
  <si>
    <t>Cabo Verde</t>
  </si>
  <si>
    <t>CV</t>
  </si>
  <si>
    <t>CPV</t>
  </si>
  <si>
    <t>132</t>
  </si>
  <si>
    <t>CVE</t>
  </si>
  <si>
    <t>Escudo cap-verdien</t>
  </si>
  <si>
    <t>CHF</t>
  </si>
  <si>
    <t>Franc suisse</t>
  </si>
  <si>
    <t>2606</t>
  </si>
  <si>
    <t>Aluminium (2606)</t>
  </si>
  <si>
    <t>Aluminium (2606), volume</t>
  </si>
  <si>
    <t>Cambodge</t>
  </si>
  <si>
    <t>KH</t>
  </si>
  <si>
    <t>KHM</t>
  </si>
  <si>
    <t>116</t>
  </si>
  <si>
    <t>KHR</t>
  </si>
  <si>
    <t>Riel cambodgien</t>
  </si>
  <si>
    <t>CLF</t>
  </si>
  <si>
    <t>Unidad de Fomento chilienne</t>
  </si>
  <si>
    <t>2607</t>
  </si>
  <si>
    <t>Plomb (2607)</t>
  </si>
  <si>
    <t>Plomb (2607), volume</t>
  </si>
  <si>
    <t>Cameroun</t>
  </si>
  <si>
    <t>CM</t>
  </si>
  <si>
    <t>CMR</t>
  </si>
  <si>
    <t>120</t>
  </si>
  <si>
    <t>XAF</t>
  </si>
  <si>
    <t>Franc CFA d’Afrique centrale</t>
  </si>
  <si>
    <t>CNH</t>
  </si>
  <si>
    <t>Yuan renminbi chinois (offshore)</t>
  </si>
  <si>
    <t>2608</t>
  </si>
  <si>
    <t>Zinc (2608)</t>
  </si>
  <si>
    <t>Zinc (2608), volume</t>
  </si>
  <si>
    <t>Canada</t>
  </si>
  <si>
    <t>CA</t>
  </si>
  <si>
    <t>CAN</t>
  </si>
  <si>
    <t>124</t>
  </si>
  <si>
    <t>COP</t>
  </si>
  <si>
    <t>Peso colombien</t>
  </si>
  <si>
    <t>2609</t>
  </si>
  <si>
    <t>Étain (2609)</t>
  </si>
  <si>
    <t>Étain (2609), volume</t>
  </si>
  <si>
    <t>Chili</t>
  </si>
  <si>
    <t>CL</t>
  </si>
  <si>
    <t>CHL</t>
  </si>
  <si>
    <t>152</t>
  </si>
  <si>
    <t>CRC</t>
  </si>
  <si>
    <t>Colon costaricain</t>
  </si>
  <si>
    <t>2610</t>
  </si>
  <si>
    <t>Chrome (2610)</t>
  </si>
  <si>
    <t>Chrome (2610), volume</t>
  </si>
  <si>
    <t>Chine</t>
  </si>
  <si>
    <t>CN</t>
  </si>
  <si>
    <t>CHN</t>
  </si>
  <si>
    <t>156</t>
  </si>
  <si>
    <t>CUC</t>
  </si>
  <si>
    <t>Peso cubain convertible</t>
  </si>
  <si>
    <t>2611</t>
  </si>
  <si>
    <t>Tungstène (2611)</t>
  </si>
  <si>
    <t>Tungstène (2611), volume</t>
  </si>
  <si>
    <t>Chypre</t>
  </si>
  <si>
    <t>CY</t>
  </si>
  <si>
    <t>CYP</t>
  </si>
  <si>
    <t>196</t>
  </si>
  <si>
    <t>2612</t>
  </si>
  <si>
    <t>Uranium ou thorium (2612)</t>
  </si>
  <si>
    <t>Uranium ou thorium (2612), volume</t>
  </si>
  <si>
    <t>Colombie</t>
  </si>
  <si>
    <t>CO</t>
  </si>
  <si>
    <t>COL</t>
  </si>
  <si>
    <t>170</t>
  </si>
  <si>
    <t>CZK</t>
  </si>
  <si>
    <t>Couronne tchèque</t>
  </si>
  <si>
    <t>2613</t>
  </si>
  <si>
    <t>Molybdène (2613)</t>
  </si>
  <si>
    <t>Molybdène (2613), volume</t>
  </si>
  <si>
    <t>Comores</t>
  </si>
  <si>
    <t>KM</t>
  </si>
  <si>
    <t>COM</t>
  </si>
  <si>
    <t>174</t>
  </si>
  <si>
    <t>KMF</t>
  </si>
  <si>
    <t>Franc comorien</t>
  </si>
  <si>
    <t>DJF</t>
  </si>
  <si>
    <t>Franc Djibouti</t>
  </si>
  <si>
    <t>2614</t>
  </si>
  <si>
    <t>Titane (2614)</t>
  </si>
  <si>
    <t>Titane (2614), volume</t>
  </si>
  <si>
    <t>Corée du Nord</t>
  </si>
  <si>
    <t>KP</t>
  </si>
  <si>
    <t>PRK</t>
  </si>
  <si>
    <t>408</t>
  </si>
  <si>
    <t>KPW</t>
  </si>
  <si>
    <t>Won nord-coréen</t>
  </si>
  <si>
    <t>DKK</t>
  </si>
  <si>
    <t>Couronne danoise</t>
  </si>
  <si>
    <t>2615</t>
  </si>
  <si>
    <t>Niobium, Vanadium, Zirconium (2615)</t>
  </si>
  <si>
    <t>Niobium (2615), volume</t>
  </si>
  <si>
    <t>Corée du Sud</t>
  </si>
  <si>
    <t>KR</t>
  </si>
  <si>
    <t>KOR</t>
  </si>
  <si>
    <t>410</t>
  </si>
  <si>
    <t>KRW</t>
  </si>
  <si>
    <t>Won sud-coréen</t>
  </si>
  <si>
    <t>DOP</t>
  </si>
  <si>
    <t>Peso dominicain</t>
  </si>
  <si>
    <t>2616</t>
  </si>
  <si>
    <t>Métaux précieux (2616)</t>
  </si>
  <si>
    <t>Métaux précieux (2616), volume</t>
  </si>
  <si>
    <t>Costa Rica</t>
  </si>
  <si>
    <t>CR</t>
  </si>
  <si>
    <t>CRI</t>
  </si>
  <si>
    <t>188</t>
  </si>
  <si>
    <t>2617</t>
  </si>
  <si>
    <t>Autre (2617)</t>
  </si>
  <si>
    <t>Côte d’Ivoire</t>
  </si>
  <si>
    <t>CI</t>
  </si>
  <si>
    <t>CIV</t>
  </si>
  <si>
    <t>384</t>
  </si>
  <si>
    <t>EGP</t>
  </si>
  <si>
    <t>Livre égyptienne</t>
  </si>
  <si>
    <t>2618</t>
  </si>
  <si>
    <t>Laitier granulé (2618)</t>
  </si>
  <si>
    <t>Laitier granulé (2618), volume</t>
  </si>
  <si>
    <t>Croatie</t>
  </si>
  <si>
    <t>HR</t>
  </si>
  <si>
    <t>HRV</t>
  </si>
  <si>
    <t>191</t>
  </si>
  <si>
    <t>HRK</t>
  </si>
  <si>
    <t>Kuna croate</t>
  </si>
  <si>
    <t>ERN</t>
  </si>
  <si>
    <t>Nakfa érythréen</t>
  </si>
  <si>
    <t>2619</t>
  </si>
  <si>
    <t>Scories (2619)</t>
  </si>
  <si>
    <t>Scories (2619), volume</t>
  </si>
  <si>
    <t>Cuba</t>
  </si>
  <si>
    <t>CU</t>
  </si>
  <si>
    <t>CUB</t>
  </si>
  <si>
    <t>192</t>
  </si>
  <si>
    <t>ETB</t>
  </si>
  <si>
    <t>Birr</t>
  </si>
  <si>
    <t>2620</t>
  </si>
  <si>
    <t>Cendre et résidus (2620)</t>
  </si>
  <si>
    <t>Cendre et résidus (2620), volume</t>
  </si>
  <si>
    <t>Danemark</t>
  </si>
  <si>
    <t>DK</t>
  </si>
  <si>
    <t>DNK</t>
  </si>
  <si>
    <t>208</t>
  </si>
  <si>
    <t>2621</t>
  </si>
  <si>
    <t>Autres scories et cendre (2621)</t>
  </si>
  <si>
    <t>Autres scories et cendre (2621), volume</t>
  </si>
  <si>
    <t>Djibouti</t>
  </si>
  <si>
    <t>DJ</t>
  </si>
  <si>
    <t>DJI</t>
  </si>
  <si>
    <t>262</t>
  </si>
  <si>
    <t>FJD</t>
  </si>
  <si>
    <t>Dollar fidjien</t>
  </si>
  <si>
    <t>2701</t>
  </si>
  <si>
    <t>Houille (2701)</t>
  </si>
  <si>
    <t>Dominique</t>
  </si>
  <si>
    <t>DM</t>
  </si>
  <si>
    <t>DMA</t>
  </si>
  <si>
    <t>212</t>
  </si>
  <si>
    <t>FKP</t>
  </si>
  <si>
    <t>Livre des îles Malouines</t>
  </si>
  <si>
    <t>2702</t>
  </si>
  <si>
    <t>Lignite (2702)</t>
  </si>
  <si>
    <t>Lignite (2702), volume</t>
  </si>
  <si>
    <t>Égypte</t>
  </si>
  <si>
    <t>EG</t>
  </si>
  <si>
    <t>EGY</t>
  </si>
  <si>
    <t>818</t>
  </si>
  <si>
    <t>GBP</t>
  </si>
  <si>
    <t>Livre sterling</t>
  </si>
  <si>
    <t>2703</t>
  </si>
  <si>
    <t>Tourbe (2703)</t>
  </si>
  <si>
    <t>Tourbe (2703), volume</t>
  </si>
  <si>
    <t>El Salvador</t>
  </si>
  <si>
    <t>SV</t>
  </si>
  <si>
    <t>SLV</t>
  </si>
  <si>
    <t>222</t>
  </si>
  <si>
    <t>Dollar américain</t>
  </si>
  <si>
    <t>GEL</t>
  </si>
  <si>
    <t>Lari géorgien</t>
  </si>
  <si>
    <t>2704</t>
  </si>
  <si>
    <t>Cokes et semi-cokes (2704)</t>
  </si>
  <si>
    <t>Cokes et semi-cokes (2704), volume</t>
  </si>
  <si>
    <t>Émirats arabes unis</t>
  </si>
  <si>
    <t>AE</t>
  </si>
  <si>
    <t>ARE</t>
  </si>
  <si>
    <t>784</t>
  </si>
  <si>
    <t>GGP</t>
  </si>
  <si>
    <t>Livre</t>
  </si>
  <si>
    <t>2705</t>
  </si>
  <si>
    <t>Gaz de houille (2705)</t>
  </si>
  <si>
    <t>Gaz de houille (2705), volume</t>
  </si>
  <si>
    <t>Équateur</t>
  </si>
  <si>
    <t>EC</t>
  </si>
  <si>
    <t>ECU</t>
  </si>
  <si>
    <t>218</t>
  </si>
  <si>
    <t>GHS</t>
  </si>
  <si>
    <t>Cedi ghanéen</t>
  </si>
  <si>
    <t>2706</t>
  </si>
  <si>
    <t>Goudrons de houille (2706)</t>
  </si>
  <si>
    <t>Goudrons de houille (2706), volume</t>
  </si>
  <si>
    <t>Érythrée</t>
  </si>
  <si>
    <t>ER</t>
  </si>
  <si>
    <t>ERI</t>
  </si>
  <si>
    <t>232</t>
  </si>
  <si>
    <t>GIP</t>
  </si>
  <si>
    <t>Livre de Gibraltar</t>
  </si>
  <si>
    <t>2707</t>
  </si>
  <si>
    <t>Produits provenant de la distillation des goudrons de houille (2707)</t>
  </si>
  <si>
    <t>Produits provenant de la distillation des goudrons de houille (2707), volume</t>
  </si>
  <si>
    <t>Espagne</t>
  </si>
  <si>
    <t>ES</t>
  </si>
  <si>
    <t>ESP</t>
  </si>
  <si>
    <t>724</t>
  </si>
  <si>
    <t>GMD</t>
  </si>
  <si>
    <t>Dalasi gambien</t>
  </si>
  <si>
    <t>2708</t>
  </si>
  <si>
    <t>Brai et coke de brai (2708)</t>
  </si>
  <si>
    <t>Brai et coke de brai (2708), volume</t>
  </si>
  <si>
    <t>Estonie</t>
  </si>
  <si>
    <t>EST</t>
  </si>
  <si>
    <t>233</t>
  </si>
  <si>
    <t>GNF</t>
  </si>
  <si>
    <t>Franc guinéen</t>
  </si>
  <si>
    <t>2709</t>
  </si>
  <si>
    <t>Eswatini</t>
  </si>
  <si>
    <t>SZ</t>
  </si>
  <si>
    <t>SWZ</t>
  </si>
  <si>
    <t>748</t>
  </si>
  <si>
    <t>SZL</t>
  </si>
  <si>
    <t>Lilangeni</t>
  </si>
  <si>
    <t>GTQ</t>
  </si>
  <si>
    <t>Quetzal guatémaltèque</t>
  </si>
  <si>
    <t>2710</t>
  </si>
  <si>
    <t>Huiles de pétrole autres que les huiles brutes (2710)</t>
  </si>
  <si>
    <t>Huiles de pétrole autres que les huiles brutes (2710), volume</t>
  </si>
  <si>
    <t>États-Unis d’Amérique</t>
  </si>
  <si>
    <t>US</t>
  </si>
  <si>
    <t>USA</t>
  </si>
  <si>
    <t>840</t>
  </si>
  <si>
    <t>GYD</t>
  </si>
  <si>
    <t>Dollar guyanien</t>
  </si>
  <si>
    <t>2711</t>
  </si>
  <si>
    <t>Éthiopie</t>
  </si>
  <si>
    <t>ET</t>
  </si>
  <si>
    <t>ETH</t>
  </si>
  <si>
    <t>231</t>
  </si>
  <si>
    <t>HKD</t>
  </si>
  <si>
    <t>Dollar de Hong Kong</t>
  </si>
  <si>
    <t>2712</t>
  </si>
  <si>
    <t>Vaseline (2712)</t>
  </si>
  <si>
    <t>Vaseline (2712), volume</t>
  </si>
  <si>
    <t>Fédération de Russie</t>
  </si>
  <si>
    <t>RU</t>
  </si>
  <si>
    <t>RUS</t>
  </si>
  <si>
    <t>643</t>
  </si>
  <si>
    <t>RUB</t>
  </si>
  <si>
    <t>Rouble russe</t>
  </si>
  <si>
    <t>HNL</t>
  </si>
  <si>
    <t>Lempira hondurien</t>
  </si>
  <si>
    <t>2713</t>
  </si>
  <si>
    <t>Coke de pétrole (2713)</t>
  </si>
  <si>
    <t>Coke de pétrole (2713), volume</t>
  </si>
  <si>
    <t>Fidji</t>
  </si>
  <si>
    <t>FJ</t>
  </si>
  <si>
    <t>FJI</t>
  </si>
  <si>
    <t>242</t>
  </si>
  <si>
    <t>2714</t>
  </si>
  <si>
    <t>Bitumes et asphaltes (2712)</t>
  </si>
  <si>
    <t>Bitumes et asphaltes (2712), volume</t>
  </si>
  <si>
    <t>Finlande</t>
  </si>
  <si>
    <t>FI</t>
  </si>
  <si>
    <t>FIN</t>
  </si>
  <si>
    <t>246</t>
  </si>
  <si>
    <t>HTG</t>
  </si>
  <si>
    <t>Gourde haïtienne</t>
  </si>
  <si>
    <t>2715</t>
  </si>
  <si>
    <t>Mélanges bitumineux (2715)</t>
  </si>
  <si>
    <t>Mélanges bitumineux (2715), volume</t>
  </si>
  <si>
    <t>France</t>
  </si>
  <si>
    <t>FR</t>
  </si>
  <si>
    <t>FRA</t>
  </si>
  <si>
    <t>250</t>
  </si>
  <si>
    <t>HUF</t>
  </si>
  <si>
    <t>Forint hongrois</t>
  </si>
  <si>
    <t>2716</t>
  </si>
  <si>
    <t>Énergie électrique (2716)</t>
  </si>
  <si>
    <t>Énergie électrique (2716), volume</t>
  </si>
  <si>
    <t>Gabon</t>
  </si>
  <si>
    <t>GA</t>
  </si>
  <si>
    <t>GAB</t>
  </si>
  <si>
    <t>266</t>
  </si>
  <si>
    <t>IDR</t>
  </si>
  <si>
    <t>Roupie indonésienne</t>
  </si>
  <si>
    <t>7102</t>
  </si>
  <si>
    <t>Diamants (7102), volume</t>
  </si>
  <si>
    <t>Gambie</t>
  </si>
  <si>
    <t>GM</t>
  </si>
  <si>
    <t>GMB</t>
  </si>
  <si>
    <t>270</t>
  </si>
  <si>
    <t>ILS</t>
  </si>
  <si>
    <t>Nouveau shekel</t>
  </si>
  <si>
    <t>7106</t>
  </si>
  <si>
    <t>Argent (7106)</t>
  </si>
  <si>
    <t>Géorgie</t>
  </si>
  <si>
    <t>GE</t>
  </si>
  <si>
    <t>GEO</t>
  </si>
  <si>
    <t>268</t>
  </si>
  <si>
    <t>IMP</t>
  </si>
  <si>
    <t>Livre mannoise</t>
  </si>
  <si>
    <t>7108</t>
  </si>
  <si>
    <t>Géorgie du Sud-et-les Îles Sandwich du Sud</t>
  </si>
  <si>
    <t>GS</t>
  </si>
  <si>
    <t>SGS</t>
  </si>
  <si>
    <t>239</t>
  </si>
  <si>
    <t>INR</t>
  </si>
  <si>
    <t>Roupie indienne</t>
  </si>
  <si>
    <t>Pierres précieuses (autres que les diamants) (7103)</t>
  </si>
  <si>
    <t>Pierres précieuses (autres que les diamants) (7103), volume</t>
  </si>
  <si>
    <t>Ghana</t>
  </si>
  <si>
    <t>GH</t>
  </si>
  <si>
    <t>GHA</t>
  </si>
  <si>
    <t>288</t>
  </si>
  <si>
    <t>IQD</t>
  </si>
  <si>
    <t>Dinar irakien</t>
  </si>
  <si>
    <t>Ferro-alliages, manganèse (7202)</t>
  </si>
  <si>
    <t>Ferro-alliages, manganèse (7202), volume</t>
  </si>
  <si>
    <t>Gibraltar</t>
  </si>
  <si>
    <t>GI</t>
  </si>
  <si>
    <t>GIB</t>
  </si>
  <si>
    <t>292</t>
  </si>
  <si>
    <t>IRR</t>
  </si>
  <si>
    <t>Rial iranien</t>
  </si>
  <si>
    <t>Lithium (8506)</t>
  </si>
  <si>
    <t>Lithium (8506), volume</t>
  </si>
  <si>
    <t>Grèce</t>
  </si>
  <si>
    <t>GR</t>
  </si>
  <si>
    <t>GRC</t>
  </si>
  <si>
    <t>300</t>
  </si>
  <si>
    <t>ISK</t>
  </si>
  <si>
    <t>Couronne islandaise</t>
  </si>
  <si>
    <t>Grenade</t>
  </si>
  <si>
    <t>GD</t>
  </si>
  <si>
    <t>GRD</t>
  </si>
  <si>
    <t>308</t>
  </si>
  <si>
    <t>JEP</t>
  </si>
  <si>
    <t>Livre de Jersey</t>
  </si>
  <si>
    <t>Groenland</t>
  </si>
  <si>
    <t>GL</t>
  </si>
  <si>
    <t>GRL</t>
  </si>
  <si>
    <t>304</t>
  </si>
  <si>
    <t>JMD</t>
  </si>
  <si>
    <t>Dollar jamaïcain</t>
  </si>
  <si>
    <t>Guadeloupe</t>
  </si>
  <si>
    <t>GP</t>
  </si>
  <si>
    <t>GLP</t>
  </si>
  <si>
    <t>312</t>
  </si>
  <si>
    <t>JOD</t>
  </si>
  <si>
    <t>Dinar jordanien</t>
  </si>
  <si>
    <t>Guam</t>
  </si>
  <si>
    <t>GU</t>
  </si>
  <si>
    <t>GUM</t>
  </si>
  <si>
    <t>316</t>
  </si>
  <si>
    <t>JPY</t>
  </si>
  <si>
    <t>Yen</t>
  </si>
  <si>
    <t>Guatemala</t>
  </si>
  <si>
    <t>GT</t>
  </si>
  <si>
    <t>GTM</t>
  </si>
  <si>
    <t>320</t>
  </si>
  <si>
    <t>KES</t>
  </si>
  <si>
    <t>Shilling kényan</t>
  </si>
  <si>
    <t>Guernesey</t>
  </si>
  <si>
    <t>GG</t>
  </si>
  <si>
    <t>GGY</t>
  </si>
  <si>
    <t>831</t>
  </si>
  <si>
    <t>KGS</t>
  </si>
  <si>
    <t>Som</t>
  </si>
  <si>
    <t>Guinée</t>
  </si>
  <si>
    <t>GN</t>
  </si>
  <si>
    <t>GIN</t>
  </si>
  <si>
    <t>324</t>
  </si>
  <si>
    <t>Guinée équatoriale</t>
  </si>
  <si>
    <t>GQ</t>
  </si>
  <si>
    <t>GNQ</t>
  </si>
  <si>
    <t>226</t>
  </si>
  <si>
    <t>Guinée-Bissau</t>
  </si>
  <si>
    <t>GW</t>
  </si>
  <si>
    <t>GNB</t>
  </si>
  <si>
    <t>624</t>
  </si>
  <si>
    <t>Guyana</t>
  </si>
  <si>
    <t>GY</t>
  </si>
  <si>
    <t>GUY</t>
  </si>
  <si>
    <t>328</t>
  </si>
  <si>
    <t>Guyane française</t>
  </si>
  <si>
    <t>GF</t>
  </si>
  <si>
    <t>GUF</t>
  </si>
  <si>
    <t>254</t>
  </si>
  <si>
    <t>KWD</t>
  </si>
  <si>
    <t>Dinar koweïtien</t>
  </si>
  <si>
    <t>Haïti</t>
  </si>
  <si>
    <t>HT</t>
  </si>
  <si>
    <t>HTI</t>
  </si>
  <si>
    <t>332</t>
  </si>
  <si>
    <t>KYD</t>
  </si>
  <si>
    <t>Dollar des îles Caïmans</t>
  </si>
  <si>
    <t>Honduras</t>
  </si>
  <si>
    <t>HN</t>
  </si>
  <si>
    <t>HND</t>
  </si>
  <si>
    <t>340</t>
  </si>
  <si>
    <t>KZT</t>
  </si>
  <si>
    <t>Tenge kazakh</t>
  </si>
  <si>
    <t>Hong Kong</t>
  </si>
  <si>
    <t>HK</t>
  </si>
  <si>
    <t>HKG</t>
  </si>
  <si>
    <t>344</t>
  </si>
  <si>
    <t>LAK</t>
  </si>
  <si>
    <t>Kip laotien</t>
  </si>
  <si>
    <t>Hongrie</t>
  </si>
  <si>
    <t>HU</t>
  </si>
  <si>
    <t>HUN</t>
  </si>
  <si>
    <t>348</t>
  </si>
  <si>
    <t>LBP</t>
  </si>
  <si>
    <t>Livre libanaise</t>
  </si>
  <si>
    <t>Île Christmas</t>
  </si>
  <si>
    <t>CX</t>
  </si>
  <si>
    <t>CXR</t>
  </si>
  <si>
    <t>162</t>
  </si>
  <si>
    <t>LKR</t>
  </si>
  <si>
    <t>Roupie srilankaise</t>
  </si>
  <si>
    <t>Île de Man</t>
  </si>
  <si>
    <t>MI</t>
  </si>
  <si>
    <t>IMN</t>
  </si>
  <si>
    <t>833</t>
  </si>
  <si>
    <t>LRD</t>
  </si>
  <si>
    <t>Dollar libérien</t>
  </si>
  <si>
    <t>Île de Norfolk</t>
  </si>
  <si>
    <t>NF</t>
  </si>
  <si>
    <t>NFK</t>
  </si>
  <si>
    <t>574</t>
  </si>
  <si>
    <t>LSL</t>
  </si>
  <si>
    <t>Loti</t>
  </si>
  <si>
    <t>Île des Mariannes du Nord</t>
  </si>
  <si>
    <t>MP</t>
  </si>
  <si>
    <t>MNP</t>
  </si>
  <si>
    <t>580</t>
  </si>
  <si>
    <t>LYD</t>
  </si>
  <si>
    <t>Dinar libyen</t>
  </si>
  <si>
    <t>Îles Caïmans</t>
  </si>
  <si>
    <t>KY</t>
  </si>
  <si>
    <t>CYM</t>
  </si>
  <si>
    <t>136</t>
  </si>
  <si>
    <t>MAD</t>
  </si>
  <si>
    <t>Dirham marocain</t>
  </si>
  <si>
    <t>Îles Cocos (Keeling)</t>
  </si>
  <si>
    <t>CC</t>
  </si>
  <si>
    <t>CCK</t>
  </si>
  <si>
    <t>166</t>
  </si>
  <si>
    <t>MDL</t>
  </si>
  <si>
    <t>Leu moldave</t>
  </si>
  <si>
    <t>Îles d’Åland</t>
  </si>
  <si>
    <t>AX</t>
  </si>
  <si>
    <t>ALA</t>
  </si>
  <si>
    <t>248</t>
  </si>
  <si>
    <t>MGA</t>
  </si>
  <si>
    <t>Ariary malgache</t>
  </si>
  <si>
    <t>Îles Féroé</t>
  </si>
  <si>
    <t>FO</t>
  </si>
  <si>
    <t>FRO</t>
  </si>
  <si>
    <t>234</t>
  </si>
  <si>
    <t>MKD</t>
  </si>
  <si>
    <t>Denar macédonien</t>
  </si>
  <si>
    <t>Îles Heard-et-MacDonald</t>
  </si>
  <si>
    <t>HM</t>
  </si>
  <si>
    <t>HMD</t>
  </si>
  <si>
    <t>334</t>
  </si>
  <si>
    <t>MMK</t>
  </si>
  <si>
    <t>Kyat</t>
  </si>
  <si>
    <t>Îles Malouines</t>
  </si>
  <si>
    <t>FK</t>
  </si>
  <si>
    <t>FLK</t>
  </si>
  <si>
    <t>238</t>
  </si>
  <si>
    <t>MNT</t>
  </si>
  <si>
    <t>Tugrik</t>
  </si>
  <si>
    <t>Îles Marshall</t>
  </si>
  <si>
    <t>MH</t>
  </si>
  <si>
    <t>MHL</t>
  </si>
  <si>
    <t>584</t>
  </si>
  <si>
    <t>MOP</t>
  </si>
  <si>
    <t>Pataca</t>
  </si>
  <si>
    <t>Îles Salomon</t>
  </si>
  <si>
    <t>SB</t>
  </si>
  <si>
    <t>SLB</t>
  </si>
  <si>
    <t>90</t>
  </si>
  <si>
    <t>SBD</t>
  </si>
  <si>
    <t>Dollar des Îles Salomon</t>
  </si>
  <si>
    <t>MRO</t>
  </si>
  <si>
    <t>Ouguiya</t>
  </si>
  <si>
    <t>Îles Turques-et-Caïques</t>
  </si>
  <si>
    <t>TC</t>
  </si>
  <si>
    <t>TCA</t>
  </si>
  <si>
    <t>796</t>
  </si>
  <si>
    <t>MUR</t>
  </si>
  <si>
    <t>Roupie mauricienne</t>
  </si>
  <si>
    <t>Îles Vierges britanniques</t>
  </si>
  <si>
    <t>VG</t>
  </si>
  <si>
    <t>VGB</t>
  </si>
  <si>
    <t>92</t>
  </si>
  <si>
    <t>MVR</t>
  </si>
  <si>
    <t>Rufiyaa maldivienne</t>
  </si>
  <si>
    <t>Îles vierges des États-Unis</t>
  </si>
  <si>
    <t>VI</t>
  </si>
  <si>
    <t>VIR</t>
  </si>
  <si>
    <t>850</t>
  </si>
  <si>
    <t>MWK</t>
  </si>
  <si>
    <t>Kwacha malawien</t>
  </si>
  <si>
    <t>Îles Wallis-et-Futuna</t>
  </si>
  <si>
    <t>WF</t>
  </si>
  <si>
    <t>WLF</t>
  </si>
  <si>
    <t>876</t>
  </si>
  <si>
    <t>MXN</t>
  </si>
  <si>
    <t>Peso mexicain</t>
  </si>
  <si>
    <t>Inde</t>
  </si>
  <si>
    <t>IN</t>
  </si>
  <si>
    <t>IND</t>
  </si>
  <si>
    <t>356</t>
  </si>
  <si>
    <t>MYR</t>
  </si>
  <si>
    <t>Ringgit malaisien</t>
  </si>
  <si>
    <t>Indonésie</t>
  </si>
  <si>
    <t>ID</t>
  </si>
  <si>
    <t>IDN</t>
  </si>
  <si>
    <t>360</t>
  </si>
  <si>
    <t>MZN</t>
  </si>
  <si>
    <t>Metical</t>
  </si>
  <si>
    <t>Irak</t>
  </si>
  <si>
    <t>IQ</t>
  </si>
  <si>
    <t>IRQ</t>
  </si>
  <si>
    <t>368</t>
  </si>
  <si>
    <t>NAD</t>
  </si>
  <si>
    <t>Dollar namibien</t>
  </si>
  <si>
    <t>Iran</t>
  </si>
  <si>
    <t>IR</t>
  </si>
  <si>
    <t>IRN</t>
  </si>
  <si>
    <t>364</t>
  </si>
  <si>
    <t>NGN</t>
  </si>
  <si>
    <t>Naira</t>
  </si>
  <si>
    <t>Irlande</t>
  </si>
  <si>
    <t>IE</t>
  </si>
  <si>
    <t>IRL</t>
  </si>
  <si>
    <t>372</t>
  </si>
  <si>
    <t>NIO</t>
  </si>
  <si>
    <t>Cordoba</t>
  </si>
  <si>
    <t>Islande</t>
  </si>
  <si>
    <t>IS</t>
  </si>
  <si>
    <t>ISL</t>
  </si>
  <si>
    <t>352</t>
  </si>
  <si>
    <t>NOK</t>
  </si>
  <si>
    <t>Couronne norvégienne</t>
  </si>
  <si>
    <t>Israël</t>
  </si>
  <si>
    <t>IL</t>
  </si>
  <si>
    <t>ISR</t>
  </si>
  <si>
    <t>376</t>
  </si>
  <si>
    <t>NPR</t>
  </si>
  <si>
    <t>Roupie népalaise</t>
  </si>
  <si>
    <t>Italie</t>
  </si>
  <si>
    <t>IT</t>
  </si>
  <si>
    <t>ITA</t>
  </si>
  <si>
    <t>380</t>
  </si>
  <si>
    <t>NZD</t>
  </si>
  <si>
    <t>Dollar néozélandais</t>
  </si>
  <si>
    <t>Jamaïque</t>
  </si>
  <si>
    <t>JM</t>
  </si>
  <si>
    <t>JAM</t>
  </si>
  <si>
    <t>388</t>
  </si>
  <si>
    <t>OMR</t>
  </si>
  <si>
    <t>Rial omanais</t>
  </si>
  <si>
    <t>Japon</t>
  </si>
  <si>
    <t>JP</t>
  </si>
  <si>
    <t>JPN</t>
  </si>
  <si>
    <t>392</t>
  </si>
  <si>
    <t>PAB</t>
  </si>
  <si>
    <t>Balboa</t>
  </si>
  <si>
    <t>Jersey</t>
  </si>
  <si>
    <t>JE</t>
  </si>
  <si>
    <t>JEY</t>
  </si>
  <si>
    <t>832</t>
  </si>
  <si>
    <t>PEN</t>
  </si>
  <si>
    <t>Sol péruvien</t>
  </si>
  <si>
    <t>Jordanie</t>
  </si>
  <si>
    <t>JO</t>
  </si>
  <si>
    <t>JOR</t>
  </si>
  <si>
    <t>400</t>
  </si>
  <si>
    <t>PGK</t>
  </si>
  <si>
    <t>Kina</t>
  </si>
  <si>
    <t>Kazakhstan</t>
  </si>
  <si>
    <t>KZ</t>
  </si>
  <si>
    <t>KAZ</t>
  </si>
  <si>
    <t>398</t>
  </si>
  <si>
    <t>PHP</t>
  </si>
  <si>
    <t>Peso philippin</t>
  </si>
  <si>
    <t>Kenya</t>
  </si>
  <si>
    <t>KE</t>
  </si>
  <si>
    <t>KEN</t>
  </si>
  <si>
    <t>404</t>
  </si>
  <si>
    <t>PKR</t>
  </si>
  <si>
    <t>Roupie pakistanaise</t>
  </si>
  <si>
    <t>Kiribati</t>
  </si>
  <si>
    <t>KI</t>
  </si>
  <si>
    <t>KIR</t>
  </si>
  <si>
    <t>296</t>
  </si>
  <si>
    <t>PLN</t>
  </si>
  <si>
    <t>Zloty</t>
  </si>
  <si>
    <t>Kosovo</t>
  </si>
  <si>
    <t>XK</t>
  </si>
  <si>
    <t>XKX</t>
  </si>
  <si>
    <t>-</t>
  </si>
  <si>
    <t>PYG</t>
  </si>
  <si>
    <t>Guaraní</t>
  </si>
  <si>
    <t>Koweït</t>
  </si>
  <si>
    <t>KW</t>
  </si>
  <si>
    <t>KWT</t>
  </si>
  <si>
    <t>414</t>
  </si>
  <si>
    <t>QAR</t>
  </si>
  <si>
    <t>Riyal qatarien</t>
  </si>
  <si>
    <t>Lesotho</t>
  </si>
  <si>
    <t>LS</t>
  </si>
  <si>
    <t>LSO</t>
  </si>
  <si>
    <t>426</t>
  </si>
  <si>
    <t>RON</t>
  </si>
  <si>
    <t>Leu roumain</t>
  </si>
  <si>
    <t>Lettonie</t>
  </si>
  <si>
    <t>LV</t>
  </si>
  <si>
    <t>LVA</t>
  </si>
  <si>
    <t>428</t>
  </si>
  <si>
    <t>RSD</t>
  </si>
  <si>
    <t>Dinar serbe</t>
  </si>
  <si>
    <t>Liban</t>
  </si>
  <si>
    <t>LB</t>
  </si>
  <si>
    <t>LBN</t>
  </si>
  <si>
    <t>422</t>
  </si>
  <si>
    <t>Liberia</t>
  </si>
  <si>
    <t>LR</t>
  </si>
  <si>
    <t>LBR</t>
  </si>
  <si>
    <t>430</t>
  </si>
  <si>
    <t>RWF</t>
  </si>
  <si>
    <t>Franc rwandais</t>
  </si>
  <si>
    <t>Libye</t>
  </si>
  <si>
    <t>LY</t>
  </si>
  <si>
    <t>LBY</t>
  </si>
  <si>
    <t>434</t>
  </si>
  <si>
    <t>Liechtenstein</t>
  </si>
  <si>
    <t>LI</t>
  </si>
  <si>
    <t>LIE</t>
  </si>
  <si>
    <t>438</t>
  </si>
  <si>
    <t>Lituanie</t>
  </si>
  <si>
    <t>LT</t>
  </si>
  <si>
    <t>LTU</t>
  </si>
  <si>
    <t>440</t>
  </si>
  <si>
    <t>SCR</t>
  </si>
  <si>
    <t>Roupie seychelloise</t>
  </si>
  <si>
    <t>Luxembourg</t>
  </si>
  <si>
    <t>LU</t>
  </si>
  <si>
    <t>LUX</t>
  </si>
  <si>
    <t>442</t>
  </si>
  <si>
    <t>ODD</t>
  </si>
  <si>
    <t>Livre soudanaise</t>
  </si>
  <si>
    <t>Macao</t>
  </si>
  <si>
    <t>MO</t>
  </si>
  <si>
    <t>MAC</t>
  </si>
  <si>
    <t>446</t>
  </si>
  <si>
    <t>SEK</t>
  </si>
  <si>
    <t>Couronne suédoise</t>
  </si>
  <si>
    <t>Macédoine</t>
  </si>
  <si>
    <t>MK</t>
  </si>
  <si>
    <t>807</t>
  </si>
  <si>
    <t>SGD</t>
  </si>
  <si>
    <t>Dollar de Singapour</t>
  </si>
  <si>
    <t>Madagascar</t>
  </si>
  <si>
    <t>MG</t>
  </si>
  <si>
    <t>MDG</t>
  </si>
  <si>
    <t>450</t>
  </si>
  <si>
    <t>SHP</t>
  </si>
  <si>
    <t>Livre de Sainte-Hélène</t>
  </si>
  <si>
    <t>Malaisie</t>
  </si>
  <si>
    <t>MY</t>
  </si>
  <si>
    <t>MYS</t>
  </si>
  <si>
    <t>458</t>
  </si>
  <si>
    <t>SLL</t>
  </si>
  <si>
    <t>Leone</t>
  </si>
  <si>
    <t>Malawi</t>
  </si>
  <si>
    <t>MW</t>
  </si>
  <si>
    <t>MWI</t>
  </si>
  <si>
    <t>454</t>
  </si>
  <si>
    <t>SOS</t>
  </si>
  <si>
    <t>Shilling somalien</t>
  </si>
  <si>
    <t>Maldives</t>
  </si>
  <si>
    <t>MV</t>
  </si>
  <si>
    <t>MDV</t>
  </si>
  <si>
    <t>462</t>
  </si>
  <si>
    <t>SRD</t>
  </si>
  <si>
    <t>Dollar du Surinam</t>
  </si>
  <si>
    <t>Mali</t>
  </si>
  <si>
    <t>ML</t>
  </si>
  <si>
    <t>MLI</t>
  </si>
  <si>
    <t>466</t>
  </si>
  <si>
    <t>SSP</t>
  </si>
  <si>
    <t>Livre sud-soudanaise</t>
  </si>
  <si>
    <t>Malte</t>
  </si>
  <si>
    <t>MT</t>
  </si>
  <si>
    <t>MLT</t>
  </si>
  <si>
    <t>470</t>
  </si>
  <si>
    <t>STD</t>
  </si>
  <si>
    <t>Dobra</t>
  </si>
  <si>
    <t>Maroc</t>
  </si>
  <si>
    <t>MA</t>
  </si>
  <si>
    <t>MAR</t>
  </si>
  <si>
    <t>504</t>
  </si>
  <si>
    <t>SYP</t>
  </si>
  <si>
    <t>Livre syrienne</t>
  </si>
  <si>
    <t>Martinique</t>
  </si>
  <si>
    <t>MQ</t>
  </si>
  <si>
    <t>MTQ</t>
  </si>
  <si>
    <t>474</t>
  </si>
  <si>
    <t>Maurice</t>
  </si>
  <si>
    <t>MU</t>
  </si>
  <si>
    <t>MUS</t>
  </si>
  <si>
    <t>480</t>
  </si>
  <si>
    <t>THB</t>
  </si>
  <si>
    <t>Baht</t>
  </si>
  <si>
    <t>Mauritanie</t>
  </si>
  <si>
    <t>MR</t>
  </si>
  <si>
    <t>MRT</t>
  </si>
  <si>
    <t>478</t>
  </si>
  <si>
    <t>TJS</t>
  </si>
  <si>
    <t>Somoni</t>
  </si>
  <si>
    <t>Mayotte</t>
  </si>
  <si>
    <t>YT</t>
  </si>
  <si>
    <t>MYT</t>
  </si>
  <si>
    <t>175</t>
  </si>
  <si>
    <t>TMT</t>
  </si>
  <si>
    <t>Nouveau manat turkmène</t>
  </si>
  <si>
    <t>Mexique</t>
  </si>
  <si>
    <t>MX</t>
  </si>
  <si>
    <t>MEX</t>
  </si>
  <si>
    <t>484</t>
  </si>
  <si>
    <t>TND</t>
  </si>
  <si>
    <t>Dinar tunisien</t>
  </si>
  <si>
    <t>Micronésie</t>
  </si>
  <si>
    <t>FM</t>
  </si>
  <si>
    <t>FSM</t>
  </si>
  <si>
    <t>583</t>
  </si>
  <si>
    <t>TOP</t>
  </si>
  <si>
    <t>Paʻanga</t>
  </si>
  <si>
    <t>Moldavie</t>
  </si>
  <si>
    <t>MD</t>
  </si>
  <si>
    <t>MDA</t>
  </si>
  <si>
    <t>498</t>
  </si>
  <si>
    <t>TRY</t>
  </si>
  <si>
    <t>Lire turque</t>
  </si>
  <si>
    <t>Monaco</t>
  </si>
  <si>
    <t>MC</t>
  </si>
  <si>
    <t>MCO</t>
  </si>
  <si>
    <t>492</t>
  </si>
  <si>
    <t>TTD</t>
  </si>
  <si>
    <t>Dollar de Trinité-et-Tobago</t>
  </si>
  <si>
    <t>Mongolie</t>
  </si>
  <si>
    <t>MN</t>
  </si>
  <si>
    <t>MNG</t>
  </si>
  <si>
    <t>496</t>
  </si>
  <si>
    <t>TVD</t>
  </si>
  <si>
    <t>Dollar des Tuvalu</t>
  </si>
  <si>
    <t>Monténégro</t>
  </si>
  <si>
    <t>ME</t>
  </si>
  <si>
    <t>MNE</t>
  </si>
  <si>
    <t>499</t>
  </si>
  <si>
    <t>TWD</t>
  </si>
  <si>
    <t>Nouveau dollar de Taïwan</t>
  </si>
  <si>
    <t>Montserrat</t>
  </si>
  <si>
    <t>MS</t>
  </si>
  <si>
    <t>MSR</t>
  </si>
  <si>
    <t>500</t>
  </si>
  <si>
    <t>TZS</t>
  </si>
  <si>
    <t>Shilling tanzanien</t>
  </si>
  <si>
    <t>Mozambique</t>
  </si>
  <si>
    <t>MZ</t>
  </si>
  <si>
    <t>MOZ</t>
  </si>
  <si>
    <t>508</t>
  </si>
  <si>
    <t>UAH</t>
  </si>
  <si>
    <t>Hryvnia</t>
  </si>
  <si>
    <t>Myanmar</t>
  </si>
  <si>
    <t>MM</t>
  </si>
  <si>
    <t>MMR</t>
  </si>
  <si>
    <t>104</t>
  </si>
  <si>
    <t>UGX</t>
  </si>
  <si>
    <t>Shilling ougandais</t>
  </si>
  <si>
    <t>Namibie</t>
  </si>
  <si>
    <t>NA</t>
  </si>
  <si>
    <t>NAM</t>
  </si>
  <si>
    <t>516</t>
  </si>
  <si>
    <t>Nauru</t>
  </si>
  <si>
    <t>NR</t>
  </si>
  <si>
    <t>NRU</t>
  </si>
  <si>
    <t>520</t>
  </si>
  <si>
    <t>Népal</t>
  </si>
  <si>
    <t>NP</t>
  </si>
  <si>
    <t>NPL</t>
  </si>
  <si>
    <t>524</t>
  </si>
  <si>
    <t>UYU</t>
  </si>
  <si>
    <t>Peso uruguayen</t>
  </si>
  <si>
    <t>Nicaragua</t>
  </si>
  <si>
    <t>NI</t>
  </si>
  <si>
    <t>NIC</t>
  </si>
  <si>
    <t>558</t>
  </si>
  <si>
    <t>UZS</t>
  </si>
  <si>
    <t>Niger</t>
  </si>
  <si>
    <t>NE</t>
  </si>
  <si>
    <t>NER</t>
  </si>
  <si>
    <t>562</t>
  </si>
  <si>
    <t>VEF</t>
  </si>
  <si>
    <t>Bolivar fort</t>
  </si>
  <si>
    <t>Nigeria</t>
  </si>
  <si>
    <t>NG</t>
  </si>
  <si>
    <t>NGA</t>
  </si>
  <si>
    <t>566</t>
  </si>
  <si>
    <t>VND</t>
  </si>
  <si>
    <t>Dong</t>
  </si>
  <si>
    <t>Niue</t>
  </si>
  <si>
    <t>NU</t>
  </si>
  <si>
    <t>NIU</t>
  </si>
  <si>
    <t>570</t>
  </si>
  <si>
    <t>VUV</t>
  </si>
  <si>
    <t>Vatu</t>
  </si>
  <si>
    <t>Norvège</t>
  </si>
  <si>
    <t>NO</t>
  </si>
  <si>
    <t>NOR</t>
  </si>
  <si>
    <t>578</t>
  </si>
  <si>
    <t>WST</t>
  </si>
  <si>
    <t>Tala</t>
  </si>
  <si>
    <t>Nouvelle-Calédonie</t>
  </si>
  <si>
    <t>SN</t>
  </si>
  <si>
    <t>NCL</t>
  </si>
  <si>
    <t>540</t>
  </si>
  <si>
    <t>Nouvelle-Zélande</t>
  </si>
  <si>
    <t>NZ</t>
  </si>
  <si>
    <t>NZL</t>
  </si>
  <si>
    <t>554</t>
  </si>
  <si>
    <t>Oman</t>
  </si>
  <si>
    <t>OM</t>
  </si>
  <si>
    <t>OMN</t>
  </si>
  <si>
    <t>512</t>
  </si>
  <si>
    <t>Ouganda</t>
  </si>
  <si>
    <t>UG</t>
  </si>
  <si>
    <t>UGA</t>
  </si>
  <si>
    <t>800</t>
  </si>
  <si>
    <t>YER</t>
  </si>
  <si>
    <t>Rial yéménite</t>
  </si>
  <si>
    <t>Ouzbékistan</t>
  </si>
  <si>
    <t>UZ</t>
  </si>
  <si>
    <t>UZB</t>
  </si>
  <si>
    <t>860</t>
  </si>
  <si>
    <t>Pakistan</t>
  </si>
  <si>
    <t>PK</t>
  </si>
  <si>
    <t>PAK</t>
  </si>
  <si>
    <t>586</t>
  </si>
  <si>
    <t>ZMW</t>
  </si>
  <si>
    <t>Kwacha zambien</t>
  </si>
  <si>
    <t>Palaos</t>
  </si>
  <si>
    <t>PW</t>
  </si>
  <si>
    <t>PLW</t>
  </si>
  <si>
    <t>585</t>
  </si>
  <si>
    <t>Panama</t>
  </si>
  <si>
    <t>PA</t>
  </si>
  <si>
    <t>PAN</t>
  </si>
  <si>
    <t>591</t>
  </si>
  <si>
    <t>Papouasie–Nouvelle-Guinée</t>
  </si>
  <si>
    <t>PG</t>
  </si>
  <si>
    <t>PNG</t>
  </si>
  <si>
    <t>598</t>
  </si>
  <si>
    <t>Paraguay</t>
  </si>
  <si>
    <t>PY</t>
  </si>
  <si>
    <t>PRY</t>
  </si>
  <si>
    <t>600</t>
  </si>
  <si>
    <t>Pays-Bas</t>
  </si>
  <si>
    <t>NL</t>
  </si>
  <si>
    <t>NLD</t>
  </si>
  <si>
    <t>528</t>
  </si>
  <si>
    <t>Pérou</t>
  </si>
  <si>
    <t>PE</t>
  </si>
  <si>
    <t>PER</t>
  </si>
  <si>
    <t>604</t>
  </si>
  <si>
    <t>Philippines</t>
  </si>
  <si>
    <t>PH</t>
  </si>
  <si>
    <t>PHL</t>
  </si>
  <si>
    <t>608</t>
  </si>
  <si>
    <t>Pitcairn</t>
  </si>
  <si>
    <t>PN</t>
  </si>
  <si>
    <t>PCN</t>
  </si>
  <si>
    <t>612</t>
  </si>
  <si>
    <t>Pologne</t>
  </si>
  <si>
    <t>PL</t>
  </si>
  <si>
    <t>POL</t>
  </si>
  <si>
    <t>616</t>
  </si>
  <si>
    <t>Polynésie française</t>
  </si>
  <si>
    <t>PF</t>
  </si>
  <si>
    <t>PYF</t>
  </si>
  <si>
    <t>258</t>
  </si>
  <si>
    <t>Porto Rico</t>
  </si>
  <si>
    <t>PR</t>
  </si>
  <si>
    <t>PRI</t>
  </si>
  <si>
    <t>630</t>
  </si>
  <si>
    <t>Portugal</t>
  </si>
  <si>
    <t>PT</t>
  </si>
  <si>
    <t>PRT</t>
  </si>
  <si>
    <t>620</t>
  </si>
  <si>
    <t>Qatar</t>
  </si>
  <si>
    <t>QA</t>
  </si>
  <si>
    <t>QAT</t>
  </si>
  <si>
    <t>634</t>
  </si>
  <si>
    <t>RDP lao</t>
  </si>
  <si>
    <t>LA</t>
  </si>
  <si>
    <t>LAO</t>
  </si>
  <si>
    <t>418</t>
  </si>
  <si>
    <t>République centrafricaine</t>
  </si>
  <si>
    <t>CF</t>
  </si>
  <si>
    <t>CAF</t>
  </si>
  <si>
    <t>140</t>
  </si>
  <si>
    <t>République démocratique du Congo</t>
  </si>
  <si>
    <t>CD</t>
  </si>
  <si>
    <t>COD</t>
  </si>
  <si>
    <t>180</t>
  </si>
  <si>
    <t>République dominicaine</t>
  </si>
  <si>
    <t>DO</t>
  </si>
  <si>
    <t>DOM</t>
  </si>
  <si>
    <t>214</t>
  </si>
  <si>
    <t>République du Congo</t>
  </si>
  <si>
    <t>CG</t>
  </si>
  <si>
    <t>COG</t>
  </si>
  <si>
    <t>178</t>
  </si>
  <si>
    <t>République kirghize</t>
  </si>
  <si>
    <t>KG</t>
  </si>
  <si>
    <t>KGZ</t>
  </si>
  <si>
    <t>417</t>
  </si>
  <si>
    <t>République tchèque</t>
  </si>
  <si>
    <t>CZ</t>
  </si>
  <si>
    <t>CZE</t>
  </si>
  <si>
    <t>203</t>
  </si>
  <si>
    <t>Réunion</t>
  </si>
  <si>
    <t>RE</t>
  </si>
  <si>
    <t>REU</t>
  </si>
  <si>
    <t>638</t>
  </si>
  <si>
    <t>Roumanie</t>
  </si>
  <si>
    <t>RO</t>
  </si>
  <si>
    <t>ROU</t>
  </si>
  <si>
    <t>642</t>
  </si>
  <si>
    <t>Royaume-Uni</t>
  </si>
  <si>
    <t>GB</t>
  </si>
  <si>
    <t>GBR</t>
  </si>
  <si>
    <t>826</t>
  </si>
  <si>
    <t>Rwanda</t>
  </si>
  <si>
    <t>RW</t>
  </si>
  <si>
    <t>RWA</t>
  </si>
  <si>
    <t>646</t>
  </si>
  <si>
    <t>Sahara occidental</t>
  </si>
  <si>
    <t>EH</t>
  </si>
  <si>
    <t>ESH</t>
  </si>
  <si>
    <t>732</t>
  </si>
  <si>
    <t>Saint-Barthélemy</t>
  </si>
  <si>
    <t>BL</t>
  </si>
  <si>
    <t>BLM</t>
  </si>
  <si>
    <t>652</t>
  </si>
  <si>
    <t>Sainte-Hélène</t>
  </si>
  <si>
    <t>SH</t>
  </si>
  <si>
    <t>SHN</t>
  </si>
  <si>
    <t>654</t>
  </si>
  <si>
    <t>Sainte-Lucie</t>
  </si>
  <si>
    <t>LC</t>
  </si>
  <si>
    <t>LCA</t>
  </si>
  <si>
    <t>662</t>
  </si>
  <si>
    <t>Saint-Kitts-et-Nevis</t>
  </si>
  <si>
    <t>KN</t>
  </si>
  <si>
    <t>KNA</t>
  </si>
  <si>
    <t>659</t>
  </si>
  <si>
    <t>Saint-Marin</t>
  </si>
  <si>
    <t>SM</t>
  </si>
  <si>
    <t>SMR</t>
  </si>
  <si>
    <t>674</t>
  </si>
  <si>
    <t>Saint-Martin</t>
  </si>
  <si>
    <t>MF</t>
  </si>
  <si>
    <t>MAF</t>
  </si>
  <si>
    <t>663</t>
  </si>
  <si>
    <t>Saint-Pierre-et-Miquelon</t>
  </si>
  <si>
    <t>PM</t>
  </si>
  <si>
    <t>SPM</t>
  </si>
  <si>
    <t>666</t>
  </si>
  <si>
    <t>Saint-Vincent-et-Grenadines</t>
  </si>
  <si>
    <t>VC</t>
  </si>
  <si>
    <t>VCT</t>
  </si>
  <si>
    <t>670</t>
  </si>
  <si>
    <t>Samoa</t>
  </si>
  <si>
    <t>WS</t>
  </si>
  <si>
    <t>WSM</t>
  </si>
  <si>
    <t>882</t>
  </si>
  <si>
    <t>Samoa américaines</t>
  </si>
  <si>
    <t>AS</t>
  </si>
  <si>
    <t>ASM</t>
  </si>
  <si>
    <t>16</t>
  </si>
  <si>
    <t>Sao Tomé-et-Principe</t>
  </si>
  <si>
    <t>ST</t>
  </si>
  <si>
    <t>STP</t>
  </si>
  <si>
    <t>678</t>
  </si>
  <si>
    <t>Sénégal</t>
  </si>
  <si>
    <t>SEN</t>
  </si>
  <si>
    <t>686</t>
  </si>
  <si>
    <t>Serbie</t>
  </si>
  <si>
    <t>RS</t>
  </si>
  <si>
    <t>SRB</t>
  </si>
  <si>
    <t>688</t>
  </si>
  <si>
    <t>Seychelles</t>
  </si>
  <si>
    <t>SC</t>
  </si>
  <si>
    <t>SYC</t>
  </si>
  <si>
    <t>690</t>
  </si>
  <si>
    <t>Sierra Leone</t>
  </si>
  <si>
    <t>SL</t>
  </si>
  <si>
    <t>SLE</t>
  </si>
  <si>
    <t>694</t>
  </si>
  <si>
    <t>Singapour</t>
  </si>
  <si>
    <t>SG</t>
  </si>
  <si>
    <t>SGP</t>
  </si>
  <si>
    <t>702</t>
  </si>
  <si>
    <t>Slovaquie</t>
  </si>
  <si>
    <t>SK</t>
  </si>
  <si>
    <t>SVK</t>
  </si>
  <si>
    <t>703</t>
  </si>
  <si>
    <t>Slovénie</t>
  </si>
  <si>
    <t>SI</t>
  </si>
  <si>
    <t>SVN</t>
  </si>
  <si>
    <t>705</t>
  </si>
  <si>
    <t>Somalie</t>
  </si>
  <si>
    <t>SO</t>
  </si>
  <si>
    <t>SOM</t>
  </si>
  <si>
    <t>706</t>
  </si>
  <si>
    <t>Soudan</t>
  </si>
  <si>
    <t>SD</t>
  </si>
  <si>
    <t>SDN</t>
  </si>
  <si>
    <t>736</t>
  </si>
  <si>
    <t>Soudan du Sud</t>
  </si>
  <si>
    <t>SS</t>
  </si>
  <si>
    <t>SSD</t>
  </si>
  <si>
    <t>728</t>
  </si>
  <si>
    <t>Sri Lanka</t>
  </si>
  <si>
    <t>LK</t>
  </si>
  <si>
    <t>LKA</t>
  </si>
  <si>
    <t>144</t>
  </si>
  <si>
    <t>Suède</t>
  </si>
  <si>
    <t>SE</t>
  </si>
  <si>
    <t>SWE</t>
  </si>
  <si>
    <t>752</t>
  </si>
  <si>
    <t>Suisse</t>
  </si>
  <si>
    <t>CH</t>
  </si>
  <si>
    <t>CHE</t>
  </si>
  <si>
    <t>756</t>
  </si>
  <si>
    <t>Surinam</t>
  </si>
  <si>
    <t>SR</t>
  </si>
  <si>
    <t>SUR</t>
  </si>
  <si>
    <t>740</t>
  </si>
  <si>
    <t>Svalbard et île Jan Mayen</t>
  </si>
  <si>
    <t>SJ</t>
  </si>
  <si>
    <t>SJM</t>
  </si>
  <si>
    <t>744</t>
  </si>
  <si>
    <t>Syrie</t>
  </si>
  <si>
    <t>SY</t>
  </si>
  <si>
    <t>SYR</t>
  </si>
  <si>
    <t>760</t>
  </si>
  <si>
    <t>Tadjikistan</t>
  </si>
  <si>
    <t>TJ</t>
  </si>
  <si>
    <t>TJK</t>
  </si>
  <si>
    <t>762</t>
  </si>
  <si>
    <t>Taïwan</t>
  </si>
  <si>
    <t>TW</t>
  </si>
  <si>
    <t>TWN</t>
  </si>
  <si>
    <t>158</t>
  </si>
  <si>
    <t>Tanzanie</t>
  </si>
  <si>
    <t>TZ</t>
  </si>
  <si>
    <t>TZA</t>
  </si>
  <si>
    <t>834</t>
  </si>
  <si>
    <t>Tchad</t>
  </si>
  <si>
    <t>TD</t>
  </si>
  <si>
    <t>TCD</t>
  </si>
  <si>
    <t>148</t>
  </si>
  <si>
    <t>Terres australes françaises</t>
  </si>
  <si>
    <t>TF</t>
  </si>
  <si>
    <t>ATF</t>
  </si>
  <si>
    <t>260</t>
  </si>
  <si>
    <t>Territoire britannique de l’océan Indien</t>
  </si>
  <si>
    <t>IO</t>
  </si>
  <si>
    <t>IOT</t>
  </si>
  <si>
    <t>86</t>
  </si>
  <si>
    <t>Territoire palestinien</t>
  </si>
  <si>
    <t>PS</t>
  </si>
  <si>
    <t>PSE</t>
  </si>
  <si>
    <t>275</t>
  </si>
  <si>
    <t>Thaïlande</t>
  </si>
  <si>
    <t>TH</t>
  </si>
  <si>
    <t>THA</t>
  </si>
  <si>
    <t>764</t>
  </si>
  <si>
    <t>Timor-Leste</t>
  </si>
  <si>
    <t>TL</t>
  </si>
  <si>
    <t>TLS</t>
  </si>
  <si>
    <t>626</t>
  </si>
  <si>
    <t>Togo</t>
  </si>
  <si>
    <t>TG</t>
  </si>
  <si>
    <t>TGO</t>
  </si>
  <si>
    <t>768</t>
  </si>
  <si>
    <t>Tokelau</t>
  </si>
  <si>
    <t>TK</t>
  </si>
  <si>
    <t>TKL</t>
  </si>
  <si>
    <t>772</t>
  </si>
  <si>
    <t>Tonga</t>
  </si>
  <si>
    <t>TO</t>
  </si>
  <si>
    <t>TON</t>
  </si>
  <si>
    <t>776</t>
  </si>
  <si>
    <t>Trinité-et-Tobago</t>
  </si>
  <si>
    <t>TT</t>
  </si>
  <si>
    <t>TTO</t>
  </si>
  <si>
    <t>780</t>
  </si>
  <si>
    <t>Tunisie</t>
  </si>
  <si>
    <t>TN</t>
  </si>
  <si>
    <t>TUN</t>
  </si>
  <si>
    <t>788</t>
  </si>
  <si>
    <t>Turkménistan</t>
  </si>
  <si>
    <t>TM</t>
  </si>
  <si>
    <t>TKM</t>
  </si>
  <si>
    <t>795</t>
  </si>
  <si>
    <t>Turquie</t>
  </si>
  <si>
    <t>TR</t>
  </si>
  <si>
    <t>TUR</t>
  </si>
  <si>
    <t>792</t>
  </si>
  <si>
    <t>Tuvalu</t>
  </si>
  <si>
    <t>TV</t>
  </si>
  <si>
    <t>TUV</t>
  </si>
  <si>
    <t>798</t>
  </si>
  <si>
    <t>Ukraine</t>
  </si>
  <si>
    <t>UA</t>
  </si>
  <si>
    <t>UKR</t>
  </si>
  <si>
    <t>804</t>
  </si>
  <si>
    <t>Uruguay</t>
  </si>
  <si>
    <t>UY</t>
  </si>
  <si>
    <t>URY</t>
  </si>
  <si>
    <t>858</t>
  </si>
  <si>
    <t>Vanuatu</t>
  </si>
  <si>
    <t>VU</t>
  </si>
  <si>
    <t>VUT</t>
  </si>
  <si>
    <t>548</t>
  </si>
  <si>
    <t>Vatican</t>
  </si>
  <si>
    <t>VA</t>
  </si>
  <si>
    <t>336</t>
  </si>
  <si>
    <t>Venezuela</t>
  </si>
  <si>
    <t>VE</t>
  </si>
  <si>
    <t>VEN</t>
  </si>
  <si>
    <t>862</t>
  </si>
  <si>
    <t>Viet Nam</t>
  </si>
  <si>
    <t>VN</t>
  </si>
  <si>
    <t>VNM</t>
  </si>
  <si>
    <t>704</t>
  </si>
  <si>
    <t>Yémen</t>
  </si>
  <si>
    <t>YE</t>
  </si>
  <si>
    <t>YEM</t>
  </si>
  <si>
    <t>887</t>
  </si>
  <si>
    <t>Zambie</t>
  </si>
  <si>
    <t>ZM</t>
  </si>
  <si>
    <t>ZMB</t>
  </si>
  <si>
    <t>894</t>
  </si>
  <si>
    <t>Zimbabwe</t>
  </si>
  <si>
    <t>ZW</t>
  </si>
  <si>
    <t>ZWE</t>
  </si>
  <si>
    <t>716</t>
  </si>
  <si>
    <t>N/A</t>
  </si>
  <si>
    <t>Mamadou DIABY</t>
  </si>
  <si>
    <t>Guinea EITI</t>
  </si>
  <si>
    <t xml:space="preserve">diabyitie@yahoo.fr </t>
  </si>
  <si>
    <t>Bauxite, volume</t>
  </si>
  <si>
    <t>Alumine, volume</t>
  </si>
  <si>
    <t>https://usercontent.one/wp/www.itie-guinee.org/wp-content/uploads/2025/10/MMG_Annuaire-Statistiques-2023-.pdf</t>
  </si>
  <si>
    <t>Kilogramme</t>
  </si>
  <si>
    <t>Millard GNF</t>
  </si>
  <si>
    <t>https://www.stat-guinee.org/index.php/autres-publications-ssn/101-ministere-de-l-economie-et-des-finances</t>
  </si>
  <si>
    <t>Agence Nationale d'Aménagement des Infrastructures Minières (ANAIM)</t>
  </si>
  <si>
    <t>Société publique financière et Entreprise d'Etat</t>
  </si>
  <si>
    <t>Banque Centrale de la République de Guinée (BCRG)</t>
  </si>
  <si>
    <t>Administration centrale</t>
  </si>
  <si>
    <t>Caisse Nationale de Sécurité Sociale (CNSS)</t>
  </si>
  <si>
    <t>Centre de Promotion et de Développement Miniers (CPDM)</t>
  </si>
  <si>
    <t>Direction Général des Impôts (DGI)</t>
  </si>
  <si>
    <t>Direction Générale de Douane (DGD)</t>
  </si>
  <si>
    <t>Direction Générale du Trésor Publique (DGTCP)</t>
  </si>
  <si>
    <t>Direction Nationale des Mines (DNM)</t>
  </si>
  <si>
    <t>Fonds d'Investissement Minier (FIM)</t>
  </si>
  <si>
    <t>Office National de Formation et de Perfectionnement Professionnels (ONFPP)</t>
  </si>
  <si>
    <t>Exemple : N° identification de contribuable</t>
  </si>
  <si>
    <t>https://dgi.gov.gn/</t>
  </si>
  <si>
    <t>SOCIETE MINIERE DE BOKE (SMB)-SA</t>
  </si>
  <si>
    <t>COMPAGNIE DES BAUXITES DE GUINEE C.B.G</t>
  </si>
  <si>
    <t>GUINEA ALUMINA CORPORATION  (GAC) SA</t>
  </si>
  <si>
    <t>SOCIETE CHALCO GUINEA COMPANY SA</t>
  </si>
  <si>
    <t>COMPAGNIE DU DEVELOPPEMENT DES MINES INTERNATIONALES HENAN CHINE SA (CDMC)</t>
  </si>
  <si>
    <t>SOCIETE DES MINES DE MANDIANA S.A (SMM)</t>
  </si>
  <si>
    <t>SPIC  INTERNATIONAL INVESTMENT et DEVELOPMENT GUINEA</t>
  </si>
  <si>
    <t>COMPAGNIE DES BAUXITES DE KINDIA (CBK)</t>
  </si>
  <si>
    <t>SOCIETE DES MINES DE FER DE GUINEE SA (SMFG)</t>
  </si>
  <si>
    <t>SOCIETE D'ALUMINE FRIGUIA</t>
  </si>
  <si>
    <t>ALLIANCE GUINEENNE DE BAUXITE D'ALUMINE et D'ALUMINIUM SA</t>
  </si>
  <si>
    <t>SOCIETE MINIERE DE DINGUIRAYE SA</t>
  </si>
  <si>
    <t>SIMFER SA</t>
  </si>
  <si>
    <t>SOCIETE BEL AIR MINING SA</t>
  </si>
  <si>
    <t>SOCIETE GUINEAN GOLD EXPLORATIONS SA</t>
  </si>
  <si>
    <t>SOCIETE SUN SA SD MINING SA</t>
  </si>
  <si>
    <t>COMPAGNIE DE BAUXITE ET D'ALUMINE DE DIAN DIAN S.A</t>
  </si>
  <si>
    <t>KOUROUSSA GOLD MINE</t>
  </si>
  <si>
    <t>Privée</t>
  </si>
  <si>
    <t>Minier</t>
  </si>
  <si>
    <t>Bauxite</t>
  </si>
  <si>
    <t>Or</t>
  </si>
  <si>
    <t>Fer</t>
  </si>
  <si>
    <t>Bauxite, Dolorite</t>
  </si>
  <si>
    <t>Bauxite - Alumine - Aluminium</t>
  </si>
  <si>
    <t>Bauxite - Alumine</t>
  </si>
  <si>
    <t>Minerai de fer</t>
  </si>
  <si>
    <t>Taxes à l’exportation des substances minières autres que les substances précieuses (Bauxite, fer, etc..)</t>
  </si>
  <si>
    <t>Redevances (1415E1)</t>
  </si>
  <si>
    <t>Taxes à l'extraction des substances minières autres que les substances précieuses (Bauxite, fer, etc..)</t>
  </si>
  <si>
    <t>Impôt sur les sociétés</t>
  </si>
  <si>
    <t>DGD: Taxe sur la production et l’exportation industrielle et semi-industrielle de métaux précieux (OR et autres)</t>
  </si>
  <si>
    <t>Taxe Spéciale sur les Produits Miniers (TSPM)</t>
  </si>
  <si>
    <t>Droits de douanes (Droits, TVA, etc.)</t>
  </si>
  <si>
    <t>Loyers des infrastructures minières</t>
  </si>
  <si>
    <t>Amendes, peines et dédits (143E)</t>
  </si>
  <si>
    <t>Amendes et pénalités fiscales</t>
  </si>
  <si>
    <t>Impôts généraux sur les biens et services (TVA, taxes sur les ventes, taxes sur le chiffre d’affaires)(1141E)</t>
  </si>
  <si>
    <t>Taxe sur la valeur ajoutée reversée</t>
  </si>
  <si>
    <t>Provenant de la participation de l’État (1412E2)</t>
  </si>
  <si>
    <t>Dividendes</t>
  </si>
  <si>
    <t>Retenues à la Source</t>
  </si>
  <si>
    <t>Droits de suite</t>
  </si>
  <si>
    <t>Société Guinéenne du Patrimoine Minier (SOGUIPAMI)</t>
  </si>
  <si>
    <t>Cotisations sociales</t>
  </si>
  <si>
    <t>Amendes et pénalités douanières</t>
  </si>
  <si>
    <t>Commission sur commercialisation des minerais issue de l’exercice du droit de préemption (+)</t>
  </si>
  <si>
    <t xml:space="preserve">Taxe sur Consommation de bauxite </t>
  </si>
  <si>
    <t xml:space="preserve">Contribution à la formation professionnelle et apprentissage </t>
  </si>
  <si>
    <t>Impôt sur le Revenu des Personnes Physiques (précompte / BIC / forfaitaire)</t>
  </si>
  <si>
    <t xml:space="preserve">Taxe sur les substances de carrières </t>
  </si>
  <si>
    <t>DGD: Taxe à l’exportation sur la production artisanale de métaux précieux (OR et autres)</t>
  </si>
  <si>
    <t>Taxe d'apprentissage</t>
  </si>
  <si>
    <t>Droits fixes FIM</t>
  </si>
  <si>
    <t xml:space="preserve">Droits fixes </t>
  </si>
  <si>
    <t>Frais d’instruction des dossiers des titres miniers</t>
  </si>
  <si>
    <t>Redevances portuaires</t>
  </si>
  <si>
    <t>Redevance de la BCRG sur les expéditions de l’Or</t>
  </si>
  <si>
    <t>BNE: Taxe à l’exportation sur la production artisanale des pierres précieuses (Diamant et autres gemmes)</t>
  </si>
  <si>
    <t>Bureau National d'Expertise de diamant et des matières précieuses (BNE)</t>
  </si>
  <si>
    <t>Redevance Comptoirs d'achat, Acheteur et Collecteur sur la commercialisation du diamant et autres gemmes</t>
  </si>
  <si>
    <t>Redevance Comptoir, Acheteur, Collecteur et Balancier pour la commercialisation de l'Or</t>
  </si>
  <si>
    <t>Mines</t>
  </si>
  <si>
    <t>Retenues sur les salaires</t>
  </si>
  <si>
    <t>Versement forfaitaire sur les salaires</t>
  </si>
  <si>
    <t>Redevance superficiaire</t>
  </si>
  <si>
    <t>Collectivités locales</t>
  </si>
  <si>
    <t>Versements au titre de la réhabilitation de l'environnement (Article 144 du Code Minier)</t>
  </si>
  <si>
    <t xml:space="preserve">Autres taxes et redevances environnementales </t>
  </si>
  <si>
    <t>Ministère de environnement</t>
  </si>
  <si>
    <t>N/a</t>
  </si>
  <si>
    <t>Dépenses quasi fiscales</t>
  </si>
  <si>
    <t>COMPAGNIE DE BAUXITES  ET D'ALUMINE DE DIAN-DIAN (COBAD)</t>
  </si>
  <si>
    <t>Non applicable</t>
  </si>
  <si>
    <t>Les flux suivants n'ont pas été inclus dans le tableau ci-dessus s'agissant de paiement versé au nom des employés des entreprises:</t>
  </si>
  <si>
    <t>Nom du paiement</t>
  </si>
  <si>
    <t>Valeur de revenus GNF</t>
  </si>
  <si>
    <t>SOC MINIERE DE DINGUIRAYE</t>
  </si>
  <si>
    <t>SOCIETE  ANGLOGOLD ASHANTI  DE GUINEE (SAG) -SA</t>
  </si>
  <si>
    <t>COMPAGNIE DES BAUXITES DE KINDIA</t>
  </si>
  <si>
    <t>SOCIETE DES MINES DE FER DE GUINEE</t>
  </si>
  <si>
    <t>SPIC INTERNATIONAL INVESTMENT et DEVELOPMENT GUINEA</t>
  </si>
  <si>
    <t xml:space="preserve">Total in </t>
  </si>
  <si>
    <t>https://www.bcrg-guinee.org/fixing-du-29-12-2023/</t>
  </si>
  <si>
    <t>Legislation fiscale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</si>
</sst>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 #,##0.00_ ;_ * \-#,##0.00_ ;_ * &quot;-&quot;??_ ;_ @_ "/>
    <numFmt numFmtId="165" formatCode="_ * #,##0.0000_ ;_ * \-#,##0.0000_ ;_ * &quot;-&quot;??_ ;_ @_ "/>
    <numFmt numFmtId="166" formatCode="yyyy\-mm\-dd"/>
    <numFmt numFmtId="167" formatCode="_ * #,##0_ ;_ * \-#,##0_ ;_ * &quot;-&quot;??_ ;_ @_ "/>
  </numFmts>
  <fonts count="84"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1"/>
      <color theme="10"/>
      <name val="Franklin Gothic Book"/>
      <family val="2"/>
    </font>
    <font>
      <b/>
      <sz val="11"/>
      <color theme="1"/>
      <name val="Franklin Gothic Book"/>
      <family val="2"/>
    </font>
    <font>
      <b/>
      <sz val="11"/>
      <color theme="0"/>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8"/>
      <name val="Calibri"/>
      <family val="2"/>
    </font>
    <font>
      <i/>
      <u/>
      <sz val="14"/>
      <color theme="1"/>
      <name val="Franklin Gothic Book"/>
      <family val="2"/>
    </font>
    <font>
      <sz val="11"/>
      <color rgb="FFFFFFFF"/>
      <name val="Franklin Gothic Book"/>
      <family val="2"/>
    </font>
    <font>
      <sz val="18"/>
      <color rgb="FF000000"/>
      <name val="Franklin Gothic Book"/>
      <family val="2"/>
    </font>
    <font>
      <u/>
      <sz val="10.5"/>
      <color theme="10"/>
      <name val="Franklin Gothic Book"/>
      <family val="2"/>
    </font>
    <font>
      <u/>
      <sz val="12"/>
      <color theme="10"/>
      <name val="Franklin Gothic Book"/>
      <family val="2"/>
    </font>
    <font>
      <sz val="9"/>
      <color rgb="FF000000"/>
      <name val="Franklin Gothic Book"/>
      <family val="2"/>
    </font>
    <font>
      <sz val="16"/>
      <color rgb="FF000000"/>
      <name val="Franklin Gothic Book"/>
      <family val="2"/>
    </font>
    <font>
      <b/>
      <sz val="10"/>
      <color rgb="FF000000"/>
      <name val="Franklin Gothic Book"/>
      <family val="2"/>
    </font>
    <font>
      <u/>
      <sz val="11"/>
      <color rgb="FFFFFFFF"/>
      <name val="Franklin Gothic Book"/>
      <family val="2"/>
    </font>
    <font>
      <sz val="11"/>
      <color theme="1"/>
      <name val="Franklin Gothic Book"/>
      <family val="2"/>
    </font>
    <font>
      <u/>
      <sz val="11"/>
      <name val="Franklin Gothic Book"/>
      <family val="2"/>
    </font>
    <font>
      <b/>
      <i/>
      <u/>
      <sz val="12"/>
      <color theme="1"/>
      <name val="Franklin Gothic Book"/>
      <family val="2"/>
    </font>
    <font>
      <b/>
      <sz val="10.5"/>
      <color theme="1"/>
      <name val="Franklin Gothic Book"/>
      <family val="2"/>
    </font>
    <font>
      <u/>
      <sz val="11"/>
      <color theme="1"/>
      <name val="Franklin Gothic Book"/>
      <family val="2"/>
    </font>
    <font>
      <sz val="10.5"/>
      <color rgb="FFFF0000"/>
      <name val="Calibri"/>
      <family val="2"/>
    </font>
    <font>
      <i/>
      <vertAlign val="superscript"/>
      <sz val="11"/>
      <name val="Franklin Gothic Book"/>
      <family val="2"/>
    </font>
    <font>
      <b/>
      <u/>
      <sz val="11"/>
      <color rgb="FF000000"/>
      <name val="Franklin Gothic Book"/>
      <family val="2"/>
    </font>
    <font>
      <u/>
      <sz val="11"/>
      <color rgb="FF000000"/>
      <name val="Franklin Gothic Book"/>
      <family val="2"/>
    </font>
    <font>
      <i/>
      <u/>
      <sz val="11"/>
      <color rgb="FF000000"/>
      <name val="Franklin Gothic Book"/>
      <family val="2"/>
    </font>
    <font>
      <i/>
      <sz val="10.5"/>
      <color theme="1"/>
      <name val="Franklin Gothic Book"/>
      <family val="2"/>
    </font>
    <font>
      <b/>
      <i/>
      <sz val="10.5"/>
      <color theme="1"/>
      <name val="Franklin Gothic Book"/>
      <family val="2"/>
    </font>
  </fonts>
  <fills count="12">
    <fill>
      <patternFill patternType="none"/>
    </fill>
    <fill>
      <patternFill patternType="gray125"/>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165B89"/>
        <bgColor theme="4"/>
      </patternFill>
    </fill>
    <fill>
      <patternFill patternType="solid">
        <fgColor rgb="FFD9E1F2"/>
        <bgColor indexed="64"/>
      </patternFill>
    </fill>
    <fill>
      <patternFill patternType="solid">
        <fgColor theme="7" tint="0.79998168889431442"/>
        <bgColor indexed="64"/>
      </patternFill>
    </fill>
    <fill>
      <patternFill patternType="solid">
        <fgColor rgb="FFFFF2CC"/>
        <bgColor indexed="64"/>
      </patternFill>
    </fill>
    <fill>
      <patternFill patternType="solid">
        <fgColor rgb="FFF2F2F2"/>
        <bgColor theme="4" tint="0.79998168889431442"/>
      </patternFill>
    </fill>
    <fill>
      <patternFill patternType="solid">
        <fgColor theme="0" tint="-0.14999847407452621"/>
        <bgColor indexed="64"/>
      </patternFill>
    </fill>
  </fills>
  <borders count="39">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right/>
      <top style="medium">
        <color indexed="64"/>
      </top>
      <bottom style="medium">
        <color theme="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cellStyleXfs>
  <cellXfs count="312">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2" fillId="0" borderId="0" xfId="0" applyFont="1"/>
    <xf numFmtId="0" fontId="31" fillId="0" borderId="0" xfId="3" applyFont="1" applyAlignment="1">
      <alignment horizontal="left" vertical="center"/>
    </xf>
    <xf numFmtId="0" fontId="2" fillId="0" borderId="0" xfId="0" applyFont="1"/>
    <xf numFmtId="0" fontId="31" fillId="4" borderId="0" xfId="3" applyFont="1" applyFill="1" applyAlignment="1">
      <alignment horizontal="left" vertical="center"/>
    </xf>
    <xf numFmtId="0" fontId="22" fillId="4" borderId="0" xfId="3" applyFont="1" applyFill="1" applyAlignment="1">
      <alignment vertical="center"/>
    </xf>
    <xf numFmtId="0" fontId="37" fillId="4" borderId="0" xfId="2" applyFont="1" applyFill="1" applyBorder="1" applyAlignment="1"/>
    <xf numFmtId="0" fontId="38" fillId="4" borderId="0" xfId="3" applyFont="1" applyFill="1" applyAlignment="1">
      <alignment horizontal="left" vertical="center"/>
    </xf>
    <xf numFmtId="0" fontId="22" fillId="0" borderId="0" xfId="3" applyFont="1" applyAlignment="1">
      <alignment vertical="center"/>
    </xf>
    <xf numFmtId="0" fontId="37" fillId="0" borderId="0" xfId="4" applyFont="1" applyFill="1" applyBorder="1" applyAlignment="1"/>
    <xf numFmtId="0" fontId="33" fillId="0" borderId="34" xfId="3" applyFont="1" applyBorder="1" applyAlignment="1">
      <alignment horizontal="left" vertical="center"/>
    </xf>
    <xf numFmtId="0" fontId="40" fillId="0" borderId="34" xfId="3" applyFont="1" applyBorder="1" applyAlignment="1">
      <alignment horizontal="left" vertical="center"/>
    </xf>
    <xf numFmtId="0" fontId="32" fillId="0" borderId="34" xfId="3" applyFont="1" applyBorder="1" applyAlignment="1">
      <alignment vertical="center"/>
    </xf>
    <xf numFmtId="0" fontId="40" fillId="0" borderId="0" xfId="3" applyFont="1" applyAlignment="1">
      <alignment horizontal="left" vertical="center"/>
    </xf>
    <xf numFmtId="0" fontId="33" fillId="0" borderId="0" xfId="3" applyFont="1" applyAlignment="1">
      <alignment horizontal="left" vertical="center"/>
    </xf>
    <xf numFmtId="0" fontId="32" fillId="0" borderId="0" xfId="3" applyFont="1" applyAlignment="1">
      <alignment vertical="center"/>
    </xf>
    <xf numFmtId="0" fontId="44" fillId="0" borderId="0" xfId="3" applyFont="1" applyAlignment="1">
      <alignment vertical="center"/>
    </xf>
    <xf numFmtId="0" fontId="33" fillId="0" borderId="0" xfId="3" applyFont="1" applyAlignment="1">
      <alignment vertical="center"/>
    </xf>
    <xf numFmtId="0" fontId="32" fillId="0" borderId="0" xfId="3" applyFont="1" applyAlignment="1">
      <alignment horizontal="left" vertical="center"/>
    </xf>
    <xf numFmtId="0" fontId="31" fillId="0" borderId="0" xfId="0" applyFont="1"/>
    <xf numFmtId="0" fontId="22" fillId="5" borderId="0" xfId="3" applyFont="1" applyFill="1" applyAlignment="1">
      <alignment vertical="center"/>
    </xf>
    <xf numFmtId="0" fontId="37" fillId="5" borderId="0" xfId="4" applyFont="1" applyFill="1" applyBorder="1" applyAlignment="1"/>
    <xf numFmtId="0" fontId="38" fillId="0" borderId="0" xfId="3" applyFont="1" applyAlignment="1">
      <alignment horizontal="left" vertical="center"/>
    </xf>
    <xf numFmtId="0" fontId="33" fillId="0" borderId="9" xfId="3" applyFont="1" applyBorder="1" applyAlignment="1" applyProtection="1">
      <alignment vertical="center"/>
      <protection locked="0"/>
    </xf>
    <xf numFmtId="0" fontId="32" fillId="0" borderId="2" xfId="3" applyFont="1" applyBorder="1" applyAlignment="1">
      <alignment horizontal="left" vertical="center"/>
    </xf>
    <xf numFmtId="0" fontId="32" fillId="0" borderId="4" xfId="3" applyFont="1" applyBorder="1" applyAlignment="1" applyProtection="1">
      <alignment horizontal="left" vertical="center" indent="2"/>
      <protection locked="0"/>
    </xf>
    <xf numFmtId="0" fontId="40" fillId="3" borderId="6" xfId="3" applyFont="1" applyFill="1" applyBorder="1" applyAlignment="1">
      <alignment horizontal="left" vertical="center"/>
    </xf>
    <xf numFmtId="0" fontId="22" fillId="0" borderId="4" xfId="3" applyFont="1" applyBorder="1" applyAlignment="1" applyProtection="1">
      <alignment horizontal="left" vertical="center" indent="2"/>
      <protection locked="0"/>
    </xf>
    <xf numFmtId="0" fontId="32" fillId="0" borderId="5" xfId="3" applyFont="1" applyBorder="1" applyAlignment="1">
      <alignment vertical="center"/>
    </xf>
    <xf numFmtId="0" fontId="40" fillId="0" borderId="2" xfId="3" applyFont="1" applyBorder="1" applyAlignment="1">
      <alignment horizontal="left" vertical="center"/>
    </xf>
    <xf numFmtId="0" fontId="32" fillId="0" borderId="10" xfId="3" applyFont="1" applyBorder="1" applyAlignment="1">
      <alignment vertical="center"/>
    </xf>
    <xf numFmtId="0" fontId="40" fillId="3" borderId="11" xfId="3" applyFont="1" applyFill="1" applyBorder="1" applyAlignment="1">
      <alignment horizontal="left" vertical="center"/>
    </xf>
    <xf numFmtId="0" fontId="32" fillId="0" borderId="9" xfId="3" applyFont="1" applyBorder="1" applyAlignment="1" applyProtection="1">
      <alignment horizontal="left" vertical="center" indent="2"/>
      <protection locked="0"/>
    </xf>
    <xf numFmtId="0" fontId="40" fillId="0" borderId="1" xfId="3" applyFont="1" applyBorder="1" applyAlignment="1">
      <alignment horizontal="left" vertical="center"/>
    </xf>
    <xf numFmtId="0" fontId="40" fillId="3" borderId="0" xfId="3" applyFont="1" applyFill="1" applyAlignment="1">
      <alignment horizontal="left" vertical="center"/>
    </xf>
    <xf numFmtId="0" fontId="40" fillId="0" borderId="11" xfId="3" applyFont="1" applyBorder="1" applyAlignment="1">
      <alignment horizontal="left" vertical="center"/>
    </xf>
    <xf numFmtId="0" fontId="32" fillId="0" borderId="4" xfId="3" applyFont="1" applyBorder="1" applyAlignment="1" applyProtection="1">
      <alignment horizontal="left" vertical="center" indent="4"/>
      <protection locked="0"/>
    </xf>
    <xf numFmtId="0" fontId="32" fillId="0" borderId="4" xfId="3" applyFont="1" applyBorder="1" applyAlignment="1" applyProtection="1">
      <alignment horizontal="left" vertical="center" indent="6"/>
      <protection locked="0"/>
    </xf>
    <xf numFmtId="0" fontId="40" fillId="0" borderId="33" xfId="3" applyFont="1" applyBorder="1" applyAlignment="1">
      <alignment horizontal="left" vertical="center"/>
    </xf>
    <xf numFmtId="0" fontId="40" fillId="3" borderId="19" xfId="3" applyFont="1" applyFill="1" applyBorder="1" applyAlignment="1">
      <alignment horizontal="left" vertical="center"/>
    </xf>
    <xf numFmtId="0" fontId="45" fillId="0" borderId="1" xfId="2" applyFont="1" applyFill="1" applyBorder="1" applyAlignment="1" applyProtection="1">
      <alignment horizontal="left" vertical="center" indent="2"/>
      <protection locked="0"/>
    </xf>
    <xf numFmtId="0" fontId="32" fillId="0" borderId="0" xfId="3" applyFont="1" applyAlignment="1" applyProtection="1">
      <alignment horizontal="left" vertical="center" indent="4"/>
      <protection locked="0"/>
    </xf>
    <xf numFmtId="0" fontId="33" fillId="0" borderId="20" xfId="3" applyFont="1" applyBorder="1" applyAlignment="1" applyProtection="1">
      <alignment vertical="center"/>
      <protection locked="0"/>
    </xf>
    <xf numFmtId="0" fontId="39" fillId="0" borderId="14" xfId="3" applyFont="1" applyBorder="1" applyAlignment="1">
      <alignment horizontal="left" vertical="center"/>
    </xf>
    <xf numFmtId="0" fontId="46" fillId="0" borderId="14" xfId="3" applyFont="1" applyBorder="1" applyAlignment="1">
      <alignment vertical="center"/>
    </xf>
    <xf numFmtId="0" fontId="32" fillId="0" borderId="9" xfId="3" applyFont="1" applyBorder="1" applyAlignment="1" applyProtection="1">
      <alignment vertical="center"/>
      <protection locked="0"/>
    </xf>
    <xf numFmtId="0" fontId="32" fillId="0" borderId="9" xfId="3" applyFont="1" applyBorder="1" applyAlignment="1" applyProtection="1">
      <alignment horizontal="left" vertical="center" indent="4"/>
      <protection locked="0"/>
    </xf>
    <xf numFmtId="0" fontId="40" fillId="3" borderId="2" xfId="3" applyFont="1" applyFill="1" applyBorder="1" applyAlignment="1">
      <alignment horizontal="left" vertical="center"/>
    </xf>
    <xf numFmtId="0" fontId="22" fillId="0" borderId="0" xfId="3" applyFont="1" applyAlignment="1">
      <alignment horizontal="left" vertical="center"/>
    </xf>
    <xf numFmtId="0" fontId="26" fillId="0" borderId="21" xfId="2" applyFont="1" applyFill="1" applyBorder="1" applyAlignment="1">
      <alignment horizontal="left" vertical="center" wrapText="1"/>
    </xf>
    <xf numFmtId="0" fontId="32" fillId="0" borderId="22" xfId="3" applyFont="1" applyBorder="1" applyAlignment="1">
      <alignment horizontal="left" vertical="center" indent="1"/>
    </xf>
    <xf numFmtId="0" fontId="32" fillId="0" borderId="23" xfId="3" applyFont="1" applyBorder="1" applyAlignment="1">
      <alignment horizontal="left" vertical="center" indent="1"/>
    </xf>
    <xf numFmtId="0" fontId="32" fillId="0" borderId="22" xfId="3" applyFont="1" applyBorder="1" applyAlignment="1">
      <alignment horizontal="left" vertical="center" wrapText="1" indent="1"/>
    </xf>
    <xf numFmtId="0" fontId="32" fillId="0" borderId="22" xfId="3" applyFont="1" applyBorder="1" applyAlignment="1">
      <alignment horizontal="left" vertical="center" wrapText="1" indent="3"/>
    </xf>
    <xf numFmtId="0" fontId="32" fillId="0" borderId="23" xfId="3" applyFont="1" applyBorder="1" applyAlignment="1">
      <alignment horizontal="left" vertical="center" wrapText="1" indent="3"/>
    </xf>
    <xf numFmtId="0" fontId="34" fillId="0" borderId="22" xfId="2" applyFont="1" applyFill="1" applyBorder="1" applyAlignment="1">
      <alignment horizontal="left" vertical="center" wrapText="1" indent="1"/>
    </xf>
    <xf numFmtId="0" fontId="22" fillId="4" borderId="21" xfId="3" applyFont="1" applyFill="1" applyBorder="1" applyAlignment="1">
      <alignment vertical="center"/>
    </xf>
    <xf numFmtId="0" fontId="34" fillId="0" borderId="22" xfId="2" applyFont="1" applyFill="1" applyBorder="1" applyAlignment="1">
      <alignment horizontal="left" vertical="center" wrapText="1"/>
    </xf>
    <xf numFmtId="0" fontId="32" fillId="0" borderId="0" xfId="3" applyFont="1" applyAlignment="1">
      <alignment vertical="center" wrapText="1"/>
    </xf>
    <xf numFmtId="0" fontId="48" fillId="0" borderId="0" xfId="3" applyFont="1" applyAlignment="1">
      <alignment horizontal="left" vertical="center"/>
    </xf>
    <xf numFmtId="0" fontId="49" fillId="0" borderId="0" xfId="3" applyFont="1" applyAlignment="1">
      <alignment vertical="center"/>
    </xf>
    <xf numFmtId="0" fontId="40" fillId="0" borderId="0" xfId="3" applyFont="1" applyAlignment="1">
      <alignment vertical="center"/>
    </xf>
    <xf numFmtId="164" fontId="40" fillId="0" borderId="0" xfId="1" applyFont="1" applyFill="1" applyAlignment="1">
      <alignment horizontal="left" vertical="center"/>
    </xf>
    <xf numFmtId="167" fontId="40" fillId="0" borderId="0" xfId="1" applyNumberFormat="1" applyFont="1" applyFill="1" applyAlignment="1">
      <alignment horizontal="left" vertical="center"/>
    </xf>
    <xf numFmtId="0" fontId="24" fillId="5" borderId="0" xfId="0" applyFont="1" applyFill="1" applyAlignment="1">
      <alignment vertical="center"/>
    </xf>
    <xf numFmtId="0" fontId="48" fillId="0" borderId="30" xfId="0" applyFont="1" applyBorder="1"/>
    <xf numFmtId="0" fontId="48" fillId="0" borderId="14" xfId="0" applyFont="1" applyBorder="1"/>
    <xf numFmtId="0" fontId="50" fillId="0" borderId="0" xfId="5" applyFont="1"/>
    <xf numFmtId="0" fontId="48" fillId="2" borderId="2" xfId="0" applyFont="1" applyFill="1" applyBorder="1" applyAlignment="1">
      <alignment vertical="center"/>
    </xf>
    <xf numFmtId="0" fontId="50" fillId="0" borderId="0" xfId="5" applyNumberFormat="1" applyFont="1"/>
    <xf numFmtId="0" fontId="40" fillId="5" borderId="0" xfId="3" applyFont="1" applyFill="1" applyAlignment="1">
      <alignment horizontal="left" vertical="center" indent="1"/>
    </xf>
    <xf numFmtId="0" fontId="40" fillId="5" borderId="0" xfId="3" applyFont="1" applyFill="1" applyAlignment="1">
      <alignment horizontal="left" vertical="center"/>
    </xf>
    <xf numFmtId="164" fontId="40" fillId="5" borderId="0" xfId="1" applyFont="1" applyFill="1" applyBorder="1" applyAlignment="1">
      <alignment horizontal="left" vertical="center"/>
    </xf>
    <xf numFmtId="0" fontId="48" fillId="5" borderId="1" xfId="3" applyFont="1" applyFill="1" applyBorder="1" applyAlignment="1">
      <alignment horizontal="left" vertical="center"/>
    </xf>
    <xf numFmtId="164" fontId="48" fillId="5" borderId="1" xfId="1" applyFont="1" applyFill="1" applyBorder="1" applyAlignment="1">
      <alignment horizontal="left" vertical="center"/>
    </xf>
    <xf numFmtId="0" fontId="40" fillId="5" borderId="1" xfId="3" applyFont="1" applyFill="1" applyBorder="1" applyAlignment="1">
      <alignment horizontal="left" vertical="center"/>
    </xf>
    <xf numFmtId="164" fontId="40" fillId="5" borderId="1" xfId="1" applyFont="1" applyFill="1" applyBorder="1" applyAlignment="1">
      <alignment horizontal="left" vertical="center"/>
    </xf>
    <xf numFmtId="0" fontId="40" fillId="5" borderId="1" xfId="0" applyFont="1" applyFill="1" applyBorder="1"/>
    <xf numFmtId="0" fontId="40" fillId="5" borderId="18" xfId="3" applyFont="1" applyFill="1" applyBorder="1" applyAlignment="1">
      <alignment horizontal="left" vertical="center"/>
    </xf>
    <xf numFmtId="164" fontId="40" fillId="5" borderId="18" xfId="1" applyFont="1" applyFill="1" applyBorder="1" applyAlignment="1">
      <alignment horizontal="left" vertical="center"/>
    </xf>
    <xf numFmtId="0" fontId="48" fillId="5" borderId="0" xfId="0" applyFont="1" applyFill="1" applyAlignment="1">
      <alignment vertical="center"/>
    </xf>
    <xf numFmtId="0" fontId="52" fillId="0" borderId="0" xfId="3" applyFont="1" applyAlignment="1">
      <alignment horizontal="left" vertical="center"/>
    </xf>
    <xf numFmtId="0" fontId="4" fillId="0" borderId="12" xfId="0" applyFont="1" applyBorder="1"/>
    <xf numFmtId="0" fontId="4" fillId="0" borderId="13" xfId="0" applyFont="1" applyBorder="1"/>
    <xf numFmtId="0" fontId="26" fillId="0" borderId="9" xfId="2" applyFont="1" applyFill="1" applyBorder="1" applyAlignment="1" applyProtection="1">
      <alignment horizontal="left" vertical="center" wrapText="1"/>
      <protection locked="0"/>
    </xf>
    <xf numFmtId="0" fontId="32" fillId="0" borderId="2" xfId="3" applyFont="1" applyBorder="1" applyAlignment="1">
      <alignment vertical="center"/>
    </xf>
    <xf numFmtId="0" fontId="32" fillId="0" borderId="2" xfId="3" applyFont="1" applyBorder="1" applyAlignment="1" applyProtection="1">
      <alignment horizontal="left" vertical="center" indent="4"/>
      <protection locked="0"/>
    </xf>
    <xf numFmtId="0" fontId="58" fillId="0" borderId="0" xfId="3" applyFont="1" applyAlignment="1">
      <alignment horizontal="left" vertical="center"/>
    </xf>
    <xf numFmtId="0" fontId="57" fillId="0" borderId="0" xfId="3" applyFont="1" applyAlignment="1">
      <alignment horizontal="left" vertical="center"/>
    </xf>
    <xf numFmtId="0" fontId="59" fillId="0" borderId="0" xfId="3" applyFont="1" applyAlignment="1">
      <alignment horizontal="left" vertical="center"/>
    </xf>
    <xf numFmtId="0" fontId="1" fillId="0" borderId="0" xfId="3" applyFont="1" applyAlignment="1">
      <alignment horizontal="left" vertical="center"/>
    </xf>
    <xf numFmtId="0" fontId="60" fillId="0" borderId="22" xfId="2" applyFont="1" applyFill="1" applyBorder="1" applyAlignment="1">
      <alignment horizontal="left" vertical="center" wrapText="1"/>
    </xf>
    <xf numFmtId="0" fontId="61" fillId="0" borderId="30" xfId="0" applyFont="1" applyBorder="1"/>
    <xf numFmtId="0" fontId="48" fillId="0" borderId="0" xfId="0" applyFont="1"/>
    <xf numFmtId="164" fontId="48" fillId="0" borderId="0" xfId="1" applyFont="1" applyBorder="1"/>
    <xf numFmtId="167" fontId="21" fillId="0" borderId="0" xfId="0" applyNumberFormat="1" applyFont="1"/>
    <xf numFmtId="43" fontId="21" fillId="0" borderId="0" xfId="0" applyNumberFormat="1" applyFont="1"/>
    <xf numFmtId="0" fontId="0" fillId="0" borderId="0" xfId="0" applyAlignment="1">
      <alignment horizontal="left"/>
    </xf>
    <xf numFmtId="0" fontId="1" fillId="0" borderId="21" xfId="3" applyFont="1" applyBorder="1" applyAlignment="1">
      <alignment vertical="center"/>
    </xf>
    <xf numFmtId="0" fontId="1" fillId="3" borderId="21" xfId="3" applyFont="1" applyFill="1" applyBorder="1" applyAlignment="1">
      <alignment horizontal="left" vertical="center"/>
    </xf>
    <xf numFmtId="0" fontId="1" fillId="3" borderId="22" xfId="3" applyFont="1" applyFill="1" applyBorder="1" applyAlignment="1">
      <alignment horizontal="left" vertical="center"/>
    </xf>
    <xf numFmtId="0" fontId="1" fillId="3" borderId="23" xfId="3" applyFont="1" applyFill="1" applyBorder="1" applyAlignment="1">
      <alignment horizontal="left" vertical="center"/>
    </xf>
    <xf numFmtId="0" fontId="1" fillId="0" borderId="0" xfId="0" applyFont="1"/>
    <xf numFmtId="0" fontId="1" fillId="0" borderId="0" xfId="3" applyFont="1" applyAlignment="1">
      <alignment horizontal="right" vertical="center"/>
    </xf>
    <xf numFmtId="0" fontId="1" fillId="5" borderId="0" xfId="3" applyFont="1" applyFill="1" applyAlignment="1">
      <alignment horizontal="left" vertical="center"/>
    </xf>
    <xf numFmtId="0" fontId="1" fillId="4" borderId="0" xfId="3" applyFont="1" applyFill="1" applyAlignment="1">
      <alignment horizontal="left" vertical="center"/>
    </xf>
    <xf numFmtId="0" fontId="1" fillId="0" borderId="2" xfId="3" applyFont="1" applyBorder="1" applyAlignment="1">
      <alignment horizontal="left" vertical="center"/>
    </xf>
    <xf numFmtId="0" fontId="1" fillId="0" borderId="14" xfId="3" applyFont="1" applyBorder="1" applyAlignment="1">
      <alignment horizontal="left" vertical="center"/>
    </xf>
    <xf numFmtId="0" fontId="1" fillId="0" borderId="22" xfId="3" applyFont="1" applyBorder="1" applyAlignment="1">
      <alignment vertical="center"/>
    </xf>
    <xf numFmtId="164" fontId="1" fillId="0" borderId="0" xfId="1" applyFont="1" applyFill="1" applyAlignment="1">
      <alignment horizontal="left" vertical="center"/>
    </xf>
    <xf numFmtId="164" fontId="1" fillId="0" borderId="0" xfId="1" applyFont="1"/>
    <xf numFmtId="0" fontId="1" fillId="0" borderId="0" xfId="3" applyFont="1" applyAlignment="1">
      <alignment vertical="center"/>
    </xf>
    <xf numFmtId="164" fontId="1" fillId="0" borderId="0" xfId="1" applyFont="1" applyAlignment="1">
      <alignment horizontal="right"/>
    </xf>
    <xf numFmtId="164" fontId="1" fillId="0" borderId="0" xfId="0" applyNumberFormat="1" applyFont="1"/>
    <xf numFmtId="43" fontId="1" fillId="0" borderId="0" xfId="0" applyNumberFormat="1" applyFont="1"/>
    <xf numFmtId="167" fontId="1" fillId="0" borderId="0" xfId="1" applyNumberFormat="1" applyFont="1"/>
    <xf numFmtId="0" fontId="63" fillId="0" borderId="0" xfId="3" applyFont="1" applyAlignment="1">
      <alignment horizontal="left" vertical="center"/>
    </xf>
    <xf numFmtId="0" fontId="1" fillId="0" borderId="21" xfId="3" applyFont="1" applyBorder="1" applyAlignment="1">
      <alignment horizontal="left" vertical="center"/>
    </xf>
    <xf numFmtId="0" fontId="1" fillId="0" borderId="22" xfId="3" applyFont="1" applyBorder="1" applyAlignment="1">
      <alignment horizontal="left" vertical="center"/>
    </xf>
    <xf numFmtId="0" fontId="26" fillId="0" borderId="21" xfId="2" applyFont="1" applyBorder="1" applyAlignment="1">
      <alignment horizontal="left" vertical="center" wrapText="1"/>
    </xf>
    <xf numFmtId="0" fontId="57" fillId="0" borderId="36" xfId="3" applyFont="1" applyBorder="1" applyAlignment="1">
      <alignment horizontal="left" vertical="center"/>
    </xf>
    <xf numFmtId="0" fontId="1" fillId="0" borderId="0" xfId="3" applyFont="1" applyAlignment="1">
      <alignment horizontal="left" vertical="center" wrapText="1"/>
    </xf>
    <xf numFmtId="0" fontId="23" fillId="0" borderId="0" xfId="3" applyFont="1" applyAlignment="1">
      <alignment vertical="center"/>
    </xf>
    <xf numFmtId="0" fontId="23" fillId="3" borderId="30" xfId="3" applyFont="1" applyFill="1" applyBorder="1" applyAlignment="1">
      <alignment vertical="center"/>
    </xf>
    <xf numFmtId="0" fontId="23" fillId="3" borderId="14" xfId="3" applyFont="1" applyFill="1" applyBorder="1" applyAlignment="1">
      <alignment vertical="center"/>
    </xf>
    <xf numFmtId="0" fontId="23" fillId="3" borderId="31" xfId="3" applyFont="1" applyFill="1" applyBorder="1" applyAlignment="1">
      <alignment vertical="center"/>
    </xf>
    <xf numFmtId="0" fontId="40" fillId="7" borderId="6" xfId="3" applyFont="1" applyFill="1" applyBorder="1" applyAlignment="1">
      <alignment horizontal="left" vertical="center"/>
    </xf>
    <xf numFmtId="0" fontId="32" fillId="8" borderId="22" xfId="3" applyFont="1" applyFill="1" applyBorder="1" applyAlignment="1">
      <alignment vertical="center" wrapText="1"/>
    </xf>
    <xf numFmtId="0" fontId="32" fillId="8" borderId="23" xfId="3" applyFont="1" applyFill="1" applyBorder="1" applyAlignment="1">
      <alignment vertical="center" wrapText="1"/>
    </xf>
    <xf numFmtId="0" fontId="32" fillId="8" borderId="22" xfId="3" applyFont="1" applyFill="1" applyBorder="1" applyAlignment="1">
      <alignment horizontal="left" vertical="center" wrapText="1" indent="3"/>
    </xf>
    <xf numFmtId="0" fontId="1" fillId="0" borderId="28" xfId="3" applyFont="1" applyBorder="1" applyAlignment="1">
      <alignment horizontal="left" vertical="center"/>
    </xf>
    <xf numFmtId="0" fontId="1" fillId="0" borderId="25" xfId="3" applyFont="1" applyBorder="1" applyAlignment="1">
      <alignment horizontal="left" vertical="center"/>
    </xf>
    <xf numFmtId="0" fontId="1" fillId="0" borderId="29" xfId="3" applyFont="1" applyBorder="1" applyAlignment="1">
      <alignment horizontal="left" vertical="center"/>
    </xf>
    <xf numFmtId="0" fontId="32" fillId="4" borderId="0" xfId="3" applyFont="1" applyFill="1" applyAlignment="1">
      <alignment horizontal="left" vertical="center"/>
    </xf>
    <xf numFmtId="0" fontId="22" fillId="4" borderId="0" xfId="3" applyFont="1" applyFill="1" applyAlignment="1">
      <alignment horizontal="left" vertical="center"/>
    </xf>
    <xf numFmtId="0" fontId="15" fillId="4" borderId="0" xfId="3" applyFont="1" applyFill="1" applyAlignment="1">
      <alignment vertical="center"/>
    </xf>
    <xf numFmtId="0" fontId="1" fillId="4" borderId="0" xfId="3" applyFont="1" applyFill="1" applyAlignment="1">
      <alignment vertical="center"/>
    </xf>
    <xf numFmtId="0" fontId="34" fillId="4" borderId="0" xfId="3" applyFont="1" applyFill="1" applyAlignment="1">
      <alignment vertical="center"/>
    </xf>
    <xf numFmtId="0" fontId="32" fillId="4" borderId="0" xfId="3" applyFont="1" applyFill="1" applyAlignment="1">
      <alignment vertical="center"/>
    </xf>
    <xf numFmtId="0" fontId="32" fillId="4" borderId="0" xfId="3" applyFont="1" applyFill="1" applyAlignment="1">
      <alignment horizontal="left" vertical="center" wrapText="1" indent="2"/>
    </xf>
    <xf numFmtId="0" fontId="27" fillId="4" borderId="0" xfId="3" applyFont="1" applyFill="1" applyAlignment="1">
      <alignment vertical="center"/>
    </xf>
    <xf numFmtId="0" fontId="32" fillId="4" borderId="0" xfId="3" applyFont="1" applyFill="1" applyAlignment="1">
      <alignment vertical="center" wrapText="1"/>
    </xf>
    <xf numFmtId="0" fontId="35" fillId="4" borderId="0" xfId="3" applyFont="1" applyFill="1" applyAlignment="1">
      <alignment vertical="center"/>
    </xf>
    <xf numFmtId="0" fontId="28" fillId="4" borderId="0" xfId="3" applyFont="1" applyFill="1" applyAlignment="1">
      <alignment vertical="center"/>
    </xf>
    <xf numFmtId="0" fontId="35" fillId="4" borderId="0" xfId="3" applyFont="1" applyFill="1" applyAlignment="1">
      <alignment horizontal="left" vertical="center" indent="2"/>
    </xf>
    <xf numFmtId="0" fontId="32" fillId="9" borderId="22" xfId="3" applyFont="1" applyFill="1" applyBorder="1" applyAlignment="1">
      <alignment vertical="center" wrapText="1"/>
    </xf>
    <xf numFmtId="0" fontId="32" fillId="9" borderId="23" xfId="3" applyFont="1" applyFill="1" applyBorder="1" applyAlignment="1">
      <alignment vertical="center" wrapText="1"/>
    </xf>
    <xf numFmtId="0" fontId="32" fillId="9" borderId="22" xfId="3" applyFont="1" applyFill="1" applyBorder="1" applyAlignment="1">
      <alignment horizontal="left" vertical="center" wrapText="1" indent="3"/>
    </xf>
    <xf numFmtId="0" fontId="32" fillId="9" borderId="0" xfId="3" applyFont="1" applyFill="1" applyAlignment="1">
      <alignment vertical="center"/>
    </xf>
    <xf numFmtId="0" fontId="32" fillId="9" borderId="1" xfId="3" applyFont="1" applyFill="1" applyBorder="1" applyAlignment="1">
      <alignment vertical="center"/>
    </xf>
    <xf numFmtId="165" fontId="32" fillId="9" borderId="0" xfId="1" applyNumberFormat="1" applyFont="1" applyFill="1" applyBorder="1" applyAlignment="1">
      <alignment vertical="center"/>
    </xf>
    <xf numFmtId="0" fontId="32" fillId="9" borderId="2" xfId="3" applyFont="1" applyFill="1" applyBorder="1" applyAlignment="1">
      <alignment vertical="center"/>
    </xf>
    <xf numFmtId="0" fontId="32" fillId="9" borderId="5" xfId="3" applyFont="1" applyFill="1" applyBorder="1" applyAlignment="1">
      <alignment vertical="center"/>
    </xf>
    <xf numFmtId="0" fontId="35" fillId="0" borderId="4" xfId="2" applyFont="1" applyFill="1" applyBorder="1" applyAlignment="1" applyProtection="1">
      <alignment horizontal="left" vertical="center" wrapText="1"/>
      <protection locked="0"/>
    </xf>
    <xf numFmtId="0" fontId="34" fillId="7" borderId="0" xfId="3" applyFont="1" applyFill="1" applyAlignment="1">
      <alignment vertical="center" wrapText="1"/>
    </xf>
    <xf numFmtId="0" fontId="34" fillId="9" borderId="0" xfId="3" applyFont="1" applyFill="1" applyAlignment="1">
      <alignment horizontal="left" vertical="center" wrapText="1"/>
    </xf>
    <xf numFmtId="0" fontId="34" fillId="0" borderId="0" xfId="3" applyFont="1" applyAlignment="1">
      <alignment vertical="center"/>
    </xf>
    <xf numFmtId="0" fontId="34" fillId="0" borderId="0" xfId="3" applyFont="1" applyAlignment="1">
      <alignment horizontal="left" vertical="center" wrapText="1" indent="3"/>
    </xf>
    <xf numFmtId="0" fontId="67" fillId="8" borderId="0" xfId="2" applyFont="1" applyFill="1" applyAlignment="1">
      <alignment vertical="center"/>
    </xf>
    <xf numFmtId="0" fontId="51" fillId="4" borderId="0" xfId="3" applyFont="1" applyFill="1" applyAlignment="1">
      <alignment horizontal="left" vertical="center"/>
    </xf>
    <xf numFmtId="0" fontId="40" fillId="4" borderId="0" xfId="3" applyFont="1" applyFill="1" applyAlignment="1">
      <alignment vertical="center" wrapText="1"/>
    </xf>
    <xf numFmtId="0" fontId="65" fillId="0" borderId="19" xfId="3" applyFont="1" applyBorder="1" applyAlignment="1">
      <alignment horizontal="left" vertical="center"/>
    </xf>
    <xf numFmtId="0" fontId="65" fillId="0" borderId="0" xfId="3" applyFont="1" applyAlignment="1">
      <alignment horizontal="left" vertical="center"/>
    </xf>
    <xf numFmtId="0" fontId="12" fillId="4" borderId="0" xfId="3" applyFont="1" applyFill="1" applyAlignment="1">
      <alignment horizontal="left" vertical="center"/>
    </xf>
    <xf numFmtId="0" fontId="57" fillId="4" borderId="0" xfId="3" applyFont="1" applyFill="1" applyAlignment="1">
      <alignment horizontal="left" vertical="center"/>
    </xf>
    <xf numFmtId="0" fontId="1" fillId="4" borderId="22" xfId="3" applyFont="1" applyFill="1" applyBorder="1" applyAlignment="1">
      <alignment horizontal="left" vertical="center"/>
    </xf>
    <xf numFmtId="0" fontId="1" fillId="4" borderId="29" xfId="3" applyFont="1" applyFill="1" applyBorder="1" applyAlignment="1">
      <alignment horizontal="left" vertical="center"/>
    </xf>
    <xf numFmtId="0" fontId="68" fillId="0" borderId="0" xfId="3" applyFont="1" applyAlignment="1">
      <alignment horizontal="left" vertical="center"/>
    </xf>
    <xf numFmtId="0" fontId="22" fillId="4" borderId="19" xfId="3" applyFont="1" applyFill="1" applyBorder="1" applyAlignment="1">
      <alignment horizontal="left" vertical="center"/>
    </xf>
    <xf numFmtId="0" fontId="1" fillId="4" borderId="21" xfId="3" applyFont="1" applyFill="1" applyBorder="1" applyAlignment="1">
      <alignment horizontal="left" vertical="center"/>
    </xf>
    <xf numFmtId="0" fontId="35" fillId="4" borderId="0" xfId="2" applyFont="1" applyFill="1" applyBorder="1" applyAlignment="1">
      <alignment vertical="center"/>
    </xf>
    <xf numFmtId="0" fontId="15" fillId="0" borderId="0" xfId="3" applyFont="1" applyAlignment="1">
      <alignment vertical="center"/>
    </xf>
    <xf numFmtId="0" fontId="69" fillId="0" borderId="0" xfId="3" applyFont="1" applyAlignment="1">
      <alignment horizontal="left" vertical="center"/>
    </xf>
    <xf numFmtId="0" fontId="70" fillId="0" borderId="0" xfId="3" applyFont="1" applyAlignment="1">
      <alignment horizontal="left" vertical="center"/>
    </xf>
    <xf numFmtId="0" fontId="49" fillId="6" borderId="24" xfId="3" applyFont="1" applyFill="1" applyBorder="1" applyAlignment="1">
      <alignment vertical="center"/>
    </xf>
    <xf numFmtId="0" fontId="49" fillId="6" borderId="1" xfId="3" applyFont="1" applyFill="1" applyBorder="1" applyAlignment="1">
      <alignment vertical="center"/>
    </xf>
    <xf numFmtId="0" fontId="49" fillId="6" borderId="25" xfId="3" applyFont="1" applyFill="1" applyBorder="1" applyAlignment="1">
      <alignment vertical="center"/>
    </xf>
    <xf numFmtId="0" fontId="40" fillId="0" borderId="0" xfId="3" applyFont="1" applyAlignment="1">
      <alignment horizontal="left" vertical="center" wrapText="1" indent="3"/>
    </xf>
    <xf numFmtId="0" fontId="1" fillId="0" borderId="0" xfId="0" applyFont="1" applyAlignment="1">
      <alignment wrapText="1"/>
    </xf>
    <xf numFmtId="0" fontId="1" fillId="0" borderId="0" xfId="0" applyFont="1" applyAlignment="1">
      <alignment horizontal="left" wrapText="1"/>
    </xf>
    <xf numFmtId="0" fontId="1" fillId="0" borderId="0" xfId="0" applyFont="1" applyAlignment="1">
      <alignment horizontal="left"/>
    </xf>
    <xf numFmtId="0" fontId="48" fillId="0" borderId="0" xfId="3" applyFont="1" applyAlignment="1">
      <alignment horizontal="left"/>
    </xf>
    <xf numFmtId="0" fontId="1" fillId="0" borderId="0" xfId="3" applyFont="1" applyAlignment="1">
      <alignment horizontal="left"/>
    </xf>
    <xf numFmtId="0" fontId="40" fillId="0" borderId="0" xfId="3" applyFont="1" applyAlignment="1">
      <alignment horizontal="left"/>
    </xf>
    <xf numFmtId="0" fontId="64" fillId="0" borderId="0" xfId="2" applyFont="1" applyAlignment="1">
      <alignment horizontal="left" wrapText="1"/>
    </xf>
    <xf numFmtId="0" fontId="1" fillId="0" borderId="0" xfId="3" applyFont="1" applyAlignment="1">
      <alignment horizontal="left" wrapText="1"/>
    </xf>
    <xf numFmtId="0" fontId="72" fillId="0" borderId="0" xfId="0" applyFont="1" applyAlignment="1">
      <alignment horizontal="left" wrapText="1"/>
    </xf>
    <xf numFmtId="0" fontId="37" fillId="8" borderId="0" xfId="2" applyFont="1" applyFill="1" applyAlignment="1">
      <alignment vertical="center"/>
    </xf>
    <xf numFmtId="0" fontId="15" fillId="0" borderId="19" xfId="3" applyFont="1" applyBorder="1" applyAlignment="1">
      <alignment horizontal="left" vertical="center"/>
    </xf>
    <xf numFmtId="0" fontId="33" fillId="4" borderId="0" xfId="3" applyFont="1" applyFill="1" applyAlignment="1">
      <alignment horizontal="left" vertical="center"/>
    </xf>
    <xf numFmtId="0" fontId="33" fillId="0" borderId="2" xfId="3" applyFont="1" applyBorder="1" applyAlignment="1" applyProtection="1">
      <alignment horizontal="left" vertical="center"/>
      <protection locked="0"/>
    </xf>
    <xf numFmtId="0" fontId="33" fillId="0" borderId="2" xfId="3" applyFont="1" applyBorder="1" applyAlignment="1">
      <alignment horizontal="left" vertical="center" wrapText="1"/>
    </xf>
    <xf numFmtId="0" fontId="48" fillId="0" borderId="2" xfId="3" applyFont="1" applyBorder="1" applyAlignment="1">
      <alignment horizontal="left" vertical="center"/>
    </xf>
    <xf numFmtId="0" fontId="1" fillId="0" borderId="19" xfId="3" applyFont="1" applyBorder="1" applyAlignment="1">
      <alignment horizontal="left" vertical="center"/>
    </xf>
    <xf numFmtId="0" fontId="47" fillId="5" borderId="4" xfId="2" applyFont="1" applyFill="1" applyBorder="1" applyAlignment="1">
      <alignment vertical="center" wrapText="1"/>
    </xf>
    <xf numFmtId="0" fontId="40" fillId="0" borderId="0" xfId="0" applyFont="1" applyAlignment="1">
      <alignment vertical="center" wrapText="1"/>
    </xf>
    <xf numFmtId="0" fontId="61" fillId="0" borderId="0" xfId="0" applyFont="1" applyAlignment="1">
      <alignment vertical="center" wrapText="1"/>
    </xf>
    <xf numFmtId="0" fontId="40" fillId="0" borderId="0" xfId="0" applyFont="1" applyAlignment="1">
      <alignment horizontal="left" vertical="center" wrapText="1"/>
    </xf>
    <xf numFmtId="0" fontId="67" fillId="8" borderId="0" xfId="2" applyFont="1" applyFill="1"/>
    <xf numFmtId="0" fontId="65" fillId="0" borderId="0" xfId="3" applyFont="1" applyAlignment="1">
      <alignment horizontal="left" vertical="center" wrapText="1"/>
    </xf>
    <xf numFmtId="0" fontId="75" fillId="0" borderId="0" xfId="0" applyFont="1"/>
    <xf numFmtId="0" fontId="31" fillId="0" borderId="0" xfId="0" applyFont="1" applyAlignment="1">
      <alignment wrapText="1"/>
    </xf>
    <xf numFmtId="0" fontId="6" fillId="0" borderId="0" xfId="2" applyFill="1" applyAlignment="1">
      <alignment vertical="center" wrapText="1"/>
    </xf>
    <xf numFmtId="0" fontId="1" fillId="3" borderId="37" xfId="0" applyFont="1" applyFill="1" applyBorder="1"/>
    <xf numFmtId="0" fontId="66" fillId="4" borderId="0" xfId="2" applyFont="1" applyFill="1" applyAlignment="1">
      <alignment horizontal="left" vertical="center"/>
    </xf>
    <xf numFmtId="0" fontId="37" fillId="0" borderId="0" xfId="2" applyFont="1" applyFill="1" applyAlignment="1">
      <alignment vertical="center"/>
    </xf>
    <xf numFmtId="0" fontId="73" fillId="0" borderId="0" xfId="2" applyFont="1" applyFill="1" applyAlignment="1">
      <alignment vertical="center" wrapText="1"/>
    </xf>
    <xf numFmtId="0" fontId="35" fillId="5" borderId="0" xfId="3" applyFont="1" applyFill="1" applyAlignment="1">
      <alignment vertical="center"/>
    </xf>
    <xf numFmtId="0" fontId="76" fillId="8" borderId="32" xfId="3" applyFont="1" applyFill="1" applyBorder="1" applyAlignment="1">
      <alignment horizontal="left" vertical="center" wrapText="1"/>
    </xf>
    <xf numFmtId="0" fontId="73" fillId="3" borderId="32" xfId="3" applyFont="1" applyFill="1" applyBorder="1" applyAlignment="1">
      <alignment horizontal="left" vertical="center" wrapText="1"/>
    </xf>
    <xf numFmtId="0" fontId="73" fillId="0" borderId="32" xfId="3" applyFont="1" applyBorder="1" applyAlignment="1">
      <alignment horizontal="left" vertical="center"/>
    </xf>
    <xf numFmtId="0" fontId="40" fillId="0" borderId="0" xfId="3" applyFont="1" applyAlignment="1">
      <alignment vertical="center" wrapText="1"/>
    </xf>
    <xf numFmtId="0" fontId="37" fillId="0" borderId="0" xfId="2" applyFont="1" applyAlignment="1">
      <alignment horizontal="left" vertical="center"/>
    </xf>
    <xf numFmtId="0" fontId="1" fillId="0" borderId="19" xfId="3" applyFont="1" applyBorder="1" applyAlignment="1">
      <alignment vertical="center"/>
    </xf>
    <xf numFmtId="0" fontId="0" fillId="0" borderId="0" xfId="0" applyAlignment="1">
      <alignment horizontal="left" wrapText="1"/>
    </xf>
    <xf numFmtId="14" fontId="5" fillId="0" borderId="0" xfId="0" applyNumberFormat="1" applyFont="1" applyAlignment="1">
      <alignment horizontal="left" wrapText="1"/>
    </xf>
    <xf numFmtId="0" fontId="0" fillId="0" borderId="0" xfId="0" applyAlignment="1">
      <alignment wrapText="1"/>
    </xf>
    <xf numFmtId="0" fontId="77" fillId="0" borderId="0" xfId="0" applyFont="1" applyAlignment="1">
      <alignment horizontal="left" wrapText="1"/>
    </xf>
    <xf numFmtId="14" fontId="0" fillId="0" borderId="0" xfId="0" applyNumberFormat="1" applyAlignment="1">
      <alignment horizontal="left" wrapText="1"/>
    </xf>
    <xf numFmtId="0" fontId="5" fillId="0" borderId="0" xfId="0" applyFont="1" applyAlignment="1">
      <alignment horizontal="left" wrapText="1"/>
    </xf>
    <xf numFmtId="166" fontId="32" fillId="9" borderId="5" xfId="3" applyNumberFormat="1" applyFont="1" applyFill="1" applyBorder="1" applyAlignment="1">
      <alignment vertical="center"/>
    </xf>
    <xf numFmtId="0" fontId="1" fillId="3" borderId="36" xfId="0" applyFont="1" applyFill="1" applyBorder="1"/>
    <xf numFmtId="0" fontId="1" fillId="3" borderId="38" xfId="0" applyFont="1" applyFill="1" applyBorder="1"/>
    <xf numFmtId="0" fontId="6" fillId="9" borderId="2" xfId="2" applyFill="1" applyBorder="1" applyAlignment="1">
      <alignment vertical="center" wrapText="1"/>
    </xf>
    <xf numFmtId="4" fontId="32" fillId="8" borderId="22" xfId="3" applyNumberFormat="1" applyFont="1" applyFill="1" applyBorder="1" applyAlignment="1">
      <alignment vertical="center" wrapText="1"/>
    </xf>
    <xf numFmtId="3" fontId="32" fillId="8" borderId="21" xfId="3" applyNumberFormat="1" applyFont="1" applyFill="1" applyBorder="1" applyAlignment="1">
      <alignment vertical="center" wrapText="1"/>
    </xf>
    <xf numFmtId="0" fontId="6" fillId="7" borderId="22" xfId="2" applyFill="1" applyBorder="1" applyAlignment="1">
      <alignment vertical="center" wrapText="1"/>
    </xf>
    <xf numFmtId="4" fontId="32" fillId="9" borderId="22" xfId="3" applyNumberFormat="1" applyFont="1" applyFill="1" applyBorder="1" applyAlignment="1">
      <alignment vertical="center" wrapText="1"/>
    </xf>
    <xf numFmtId="3" fontId="32" fillId="9" borderId="22" xfId="3" applyNumberFormat="1" applyFont="1" applyFill="1" applyBorder="1" applyAlignment="1">
      <alignment vertical="center" wrapText="1"/>
    </xf>
    <xf numFmtId="0" fontId="1" fillId="3" borderId="22" xfId="3" applyFont="1" applyFill="1" applyBorder="1" applyAlignment="1">
      <alignment horizontal="left" vertical="center" wrapText="1"/>
    </xf>
    <xf numFmtId="3" fontId="32" fillId="9" borderId="21" xfId="3" applyNumberFormat="1" applyFont="1" applyFill="1" applyBorder="1" applyAlignment="1">
      <alignment horizontal="right" vertical="center" wrapText="1"/>
    </xf>
    <xf numFmtId="3" fontId="32" fillId="9" borderId="22" xfId="3" applyNumberFormat="1" applyFont="1" applyFill="1" applyBorder="1" applyAlignment="1">
      <alignment horizontal="right" vertical="center" wrapText="1"/>
    </xf>
    <xf numFmtId="3" fontId="32" fillId="9" borderId="23" xfId="3" applyNumberFormat="1" applyFont="1" applyFill="1" applyBorder="1" applyAlignment="1">
      <alignment horizontal="right" vertical="center" wrapText="1"/>
    </xf>
    <xf numFmtId="0" fontId="6" fillId="10" borderId="27" xfId="2" applyFill="1" applyBorder="1" applyAlignment="1">
      <alignment vertical="center" wrapText="1"/>
    </xf>
    <xf numFmtId="0" fontId="40" fillId="10" borderId="26" xfId="3" applyFont="1" applyFill="1" applyBorder="1" applyAlignment="1">
      <alignment vertical="center"/>
    </xf>
    <xf numFmtId="0" fontId="40" fillId="2" borderId="19" xfId="3" applyFont="1" applyFill="1" applyBorder="1" applyAlignment="1">
      <alignment vertical="center"/>
    </xf>
    <xf numFmtId="0" fontId="21" fillId="0" borderId="0" xfId="0" applyFont="1" applyAlignment="1">
      <alignment wrapText="1"/>
    </xf>
    <xf numFmtId="4" fontId="1" fillId="0" borderId="0" xfId="0" applyNumberFormat="1" applyFont="1"/>
    <xf numFmtId="0" fontId="40" fillId="5" borderId="0" xfId="3" applyFont="1" applyFill="1" applyAlignment="1">
      <alignment vertical="center"/>
    </xf>
    <xf numFmtId="0" fontId="82" fillId="11" borderId="0" xfId="3" applyFont="1" applyFill="1" applyAlignment="1">
      <alignment horizontal="left" vertical="center"/>
    </xf>
    <xf numFmtId="0" fontId="75" fillId="11" borderId="1" xfId="3" applyFont="1" applyFill="1" applyBorder="1" applyAlignment="1">
      <alignment horizontal="left" vertical="center"/>
    </xf>
    <xf numFmtId="3" fontId="82" fillId="11" borderId="0" xfId="3" applyNumberFormat="1" applyFont="1" applyFill="1" applyAlignment="1">
      <alignment horizontal="right" vertical="center"/>
    </xf>
    <xf numFmtId="0" fontId="83" fillId="11" borderId="18" xfId="3" applyFont="1" applyFill="1" applyBorder="1" applyAlignment="1">
      <alignment horizontal="left" vertical="center"/>
    </xf>
    <xf numFmtId="3" fontId="83" fillId="11" borderId="18" xfId="3" applyNumberFormat="1" applyFont="1" applyFill="1" applyBorder="1" applyAlignment="1">
      <alignment horizontal="left" vertical="center"/>
    </xf>
    <xf numFmtId="3" fontId="83" fillId="11" borderId="18" xfId="3" applyNumberFormat="1" applyFont="1" applyFill="1" applyBorder="1" applyAlignment="1">
      <alignment horizontal="right" vertical="center"/>
    </xf>
    <xf numFmtId="0" fontId="33" fillId="0" borderId="0" xfId="3" applyFont="1" applyAlignment="1">
      <alignment horizontal="left" vertical="center" wrapText="1"/>
    </xf>
    <xf numFmtId="0" fontId="26" fillId="4" borderId="3" xfId="2" applyFont="1" applyFill="1" applyBorder="1" applyAlignment="1">
      <alignment horizontal="left" vertical="center" wrapText="1"/>
    </xf>
    <xf numFmtId="0" fontId="26" fillId="4" borderId="15" xfId="2" applyFont="1" applyFill="1" applyBorder="1" applyAlignment="1">
      <alignment horizontal="left" vertical="center"/>
    </xf>
    <xf numFmtId="0" fontId="26" fillId="4" borderId="16" xfId="2" applyFont="1" applyFill="1" applyBorder="1" applyAlignment="1">
      <alignment horizontal="left" vertical="center"/>
    </xf>
    <xf numFmtId="0" fontId="26" fillId="4" borderId="17" xfId="2" applyFont="1" applyFill="1" applyBorder="1" applyAlignment="1">
      <alignment horizontal="left" vertical="center"/>
    </xf>
    <xf numFmtId="0" fontId="37" fillId="4" borderId="0" xfId="2" applyFont="1" applyFill="1" applyBorder="1" applyAlignment="1">
      <alignment horizontal="left" vertical="center" wrapText="1"/>
    </xf>
    <xf numFmtId="0" fontId="65" fillId="0" borderId="19" xfId="3" applyFont="1" applyBorder="1" applyAlignment="1">
      <alignment horizontal="left" vertical="center"/>
    </xf>
    <xf numFmtId="0" fontId="61" fillId="0" borderId="0" xfId="3" applyFont="1" applyAlignment="1">
      <alignment horizontal="left" vertical="center"/>
    </xf>
    <xf numFmtId="0" fontId="37" fillId="0" borderId="0" xfId="2" applyFont="1" applyFill="1" applyAlignment="1"/>
    <xf numFmtId="0" fontId="20" fillId="0" borderId="0" xfId="0" applyFont="1" applyAlignment="1">
      <alignment vertical="center"/>
    </xf>
    <xf numFmtId="0" fontId="22" fillId="0" borderId="35" xfId="3" applyFont="1" applyBorder="1" applyAlignment="1">
      <alignment vertical="center"/>
    </xf>
    <xf numFmtId="0" fontId="19" fillId="0" borderId="0" xfId="2" applyFont="1" applyFill="1" applyBorder="1" applyAlignment="1">
      <alignment horizontal="center" vertical="center"/>
    </xf>
    <xf numFmtId="0" fontId="47" fillId="4" borderId="0" xfId="2" applyFont="1" applyFill="1" applyAlignment="1"/>
    <xf numFmtId="0" fontId="48" fillId="4" borderId="0" xfId="3" applyFont="1" applyFill="1" applyAlignment="1">
      <alignment horizontal="left" vertical="center"/>
    </xf>
    <xf numFmtId="0" fontId="40" fillId="4" borderId="0" xfId="3" applyFont="1" applyFill="1" applyAlignment="1">
      <alignment horizontal="left" vertical="center" wrapText="1" indent="3"/>
    </xf>
    <xf numFmtId="0" fontId="16" fillId="7" borderId="30" xfId="3" applyFont="1" applyFill="1" applyBorder="1" applyAlignment="1">
      <alignment horizontal="left" vertical="center"/>
    </xf>
    <xf numFmtId="0" fontId="16" fillId="7" borderId="31" xfId="3" applyFont="1" applyFill="1" applyBorder="1" applyAlignment="1">
      <alignment horizontal="left" vertical="center"/>
    </xf>
    <xf numFmtId="0" fontId="16" fillId="3" borderId="30" xfId="3" applyFont="1" applyFill="1" applyBorder="1" applyAlignment="1">
      <alignment horizontal="left" vertical="center"/>
    </xf>
    <xf numFmtId="0" fontId="16" fillId="3" borderId="14" xfId="3" applyFont="1" applyFill="1" applyBorder="1" applyAlignment="1">
      <alignment horizontal="left" vertical="center"/>
    </xf>
    <xf numFmtId="0" fontId="16" fillId="3" borderId="31" xfId="3" applyFont="1" applyFill="1" applyBorder="1" applyAlignment="1">
      <alignment horizontal="left" vertical="center"/>
    </xf>
    <xf numFmtId="0" fontId="23" fillId="3" borderId="30" xfId="3" applyFont="1" applyFill="1" applyBorder="1" applyAlignment="1">
      <alignment horizontal="left" vertical="center"/>
    </xf>
    <xf numFmtId="0" fontId="23" fillId="3" borderId="14" xfId="3" applyFont="1" applyFill="1" applyBorder="1" applyAlignment="1">
      <alignment horizontal="left" vertical="center"/>
    </xf>
    <xf numFmtId="0" fontId="23" fillId="3" borderId="31" xfId="3" applyFont="1" applyFill="1" applyBorder="1" applyAlignment="1">
      <alignment horizontal="left" vertical="center"/>
    </xf>
    <xf numFmtId="0" fontId="40" fillId="0" borderId="0" xfId="3" applyFont="1" applyAlignment="1">
      <alignment horizontal="left" vertical="center" wrapText="1" indent="3"/>
    </xf>
    <xf numFmtId="0" fontId="40" fillId="0" borderId="0" xfId="3" applyFont="1" applyAlignment="1">
      <alignment horizontal="left" vertical="top" wrapText="1"/>
    </xf>
    <xf numFmtId="0" fontId="40" fillId="0" borderId="0" xfId="3" applyFont="1" applyAlignment="1">
      <alignment horizontal="left" vertical="center" wrapText="1"/>
    </xf>
    <xf numFmtId="0" fontId="40" fillId="0" borderId="0" xfId="0" applyFont="1" applyAlignment="1">
      <alignment horizontal="left" vertical="center" wrapText="1"/>
    </xf>
    <xf numFmtId="0" fontId="47" fillId="0" borderId="0" xfId="2" applyFont="1" applyFill="1" applyBorder="1" applyAlignment="1">
      <alignment horizontal="left" vertical="center" wrapText="1"/>
    </xf>
    <xf numFmtId="0" fontId="40" fillId="5" borderId="0" xfId="0" applyFont="1" applyFill="1" applyAlignment="1">
      <alignment horizontal="left" vertical="center" wrapText="1"/>
    </xf>
    <xf numFmtId="0" fontId="37" fillId="5" borderId="0" xfId="2" applyFont="1" applyFill="1" applyAlignment="1"/>
    <xf numFmtId="0" fontId="26" fillId="5" borderId="0" xfId="2" applyFont="1" applyFill="1" applyAlignment="1"/>
    <xf numFmtId="0" fontId="26" fillId="7" borderId="0" xfId="2" applyFont="1" applyFill="1" applyBorder="1" applyAlignment="1">
      <alignment horizontal="left" vertical="center" wrapText="1"/>
    </xf>
    <xf numFmtId="0" fontId="26" fillId="7" borderId="4" xfId="2" applyFont="1" applyFill="1" applyBorder="1" applyAlignment="1">
      <alignment horizontal="left" vertical="center" wrapText="1"/>
    </xf>
    <xf numFmtId="0" fontId="47" fillId="0" borderId="0" xfId="2" applyFont="1" applyFill="1" applyAlignment="1"/>
    <xf numFmtId="0" fontId="51" fillId="5" borderId="0" xfId="0" applyFont="1" applyFill="1" applyAlignment="1">
      <alignment vertical="center" wrapText="1"/>
    </xf>
    <xf numFmtId="0" fontId="15" fillId="0" borderId="0" xfId="3" applyFont="1" applyAlignment="1">
      <alignment vertical="center"/>
    </xf>
    <xf numFmtId="0" fontId="40" fillId="0" borderId="0" xfId="0" applyFont="1" applyAlignment="1">
      <alignment horizontal="left" vertical="center" wrapText="1" indent="2"/>
    </xf>
    <xf numFmtId="0" fontId="40" fillId="5" borderId="0" xfId="3" applyFont="1" applyFill="1" applyAlignment="1">
      <alignment horizontal="left" vertical="center" indent="1"/>
    </xf>
    <xf numFmtId="0" fontId="25" fillId="5" borderId="0" xfId="0" applyFont="1" applyFill="1" applyAlignment="1">
      <alignment vertical="center"/>
    </xf>
    <xf numFmtId="0" fontId="82" fillId="11" borderId="0" xfId="3" applyFont="1" applyFill="1" applyAlignment="1">
      <alignment horizontal="left" vertical="center"/>
    </xf>
    <xf numFmtId="0" fontId="37" fillId="0" borderId="0" xfId="2" applyFont="1" applyAlignment="1">
      <alignment horizontal="left" vertical="center" wrapText="1"/>
    </xf>
    <xf numFmtId="0" fontId="15" fillId="0" borderId="19" xfId="3" applyFont="1" applyBorder="1" applyAlignment="1">
      <alignment horizontal="left" vertical="center" wrapText="1"/>
    </xf>
    <xf numFmtId="0" fontId="65" fillId="0" borderId="19" xfId="3" applyFont="1" applyBorder="1" applyAlignment="1">
      <alignment horizontal="left" vertical="center" wrapText="1"/>
    </xf>
    <xf numFmtId="0" fontId="74" fillId="0" borderId="0" xfId="0" applyFont="1" applyAlignment="1">
      <alignment wrapText="1"/>
    </xf>
    <xf numFmtId="14" fontId="1" fillId="8" borderId="0" xfId="3" applyNumberFormat="1" applyFont="1" applyFill="1" applyAlignment="1">
      <alignment horizontal="right" vertical="center"/>
    </xf>
    <xf numFmtId="0" fontId="32" fillId="0" borderId="22" xfId="3" applyFont="1" applyFill="1" applyBorder="1" applyAlignment="1">
      <alignment horizontal="left" vertical="center" wrapText="1" indent="3"/>
    </xf>
    <xf numFmtId="0" fontId="32" fillId="0" borderId="23" xfId="3" applyFont="1" applyFill="1" applyBorder="1" applyAlignment="1">
      <alignment horizontal="left" vertical="center" wrapText="1" indent="3"/>
    </xf>
    <xf numFmtId="164" fontId="48" fillId="0" borderId="31" xfId="1" applyFont="1" applyFill="1" applyBorder="1"/>
    <xf numFmtId="164" fontId="48" fillId="0" borderId="0" xfId="1" applyFont="1" applyFill="1" applyBorder="1"/>
    <xf numFmtId="3" fontId="40" fillId="5" borderId="0" xfId="3" applyNumberFormat="1" applyFont="1" applyFill="1" applyAlignment="1">
      <alignment vertical="center"/>
    </xf>
    <xf numFmtId="167" fontId="40" fillId="5" borderId="0" xfId="3" applyNumberFormat="1" applyFont="1" applyFill="1" applyAlignment="1">
      <alignment vertical="center"/>
    </xf>
    <xf numFmtId="4" fontId="40" fillId="5" borderId="0" xfId="3" applyNumberFormat="1" applyFont="1" applyFill="1" applyAlignment="1">
      <alignment vertical="center"/>
    </xf>
    <xf numFmtId="164" fontId="1" fillId="0" borderId="0" xfId="0" applyNumberFormat="1" applyFont="1" applyFill="1"/>
    <xf numFmtId="167" fontId="40" fillId="0" borderId="0" xfId="1" applyNumberFormat="1" applyFont="1" applyFill="1" applyAlignment="1">
      <alignment horizontal="center" vertical="center"/>
    </xf>
  </cellXfs>
  <cellStyles count="6">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s>
  <dxfs count="128">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center"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4" formatCode="_ * #,##0.00_ ;_ * \-#,##0.00_ ;_ * &quot;-&quot;??_ ;_ @_ "/>
      <fill>
        <patternFill patternType="solid">
          <fgColor indexed="64"/>
          <bgColor rgb="FFFFFF0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solid">
          <fgColor indexed="64"/>
          <bgColor rgb="FFFFFF00"/>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alignment horizontal="general" vertical="bottom" textRotation="0" wrapText="1"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bottom"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bottom" textRotation="0" wrapText="0"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27"/>
      <tableStyleElement type="firstRowStripe" dxfId="126"/>
      <tableStyleElement type="secondRowStripe" dxfId="125"/>
    </tableStyle>
  </tableStyles>
  <colors>
    <mruColors>
      <color rgb="FFD9E1F2"/>
      <color rgb="FFF6A70A"/>
      <color rgb="FF1BC2EE"/>
      <color rgb="FFFFFFFF"/>
      <color rgb="FF165B89"/>
      <color rgb="FF188FBB"/>
      <color rgb="FF7F7F7F"/>
      <color rgb="FF132856"/>
      <color rgb="FFD9D9D9"/>
      <color rgb="FFEBCB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ocumenttasks/documenttask1.xml><?xml version="1.0" encoding="utf-8"?>
<Tasks xmlns="http://schemas.microsoft.com/office/tasks/2019/documenttasks">
  <Task id="{68494259-9456-4F0E-A6A4-397FA90EAE66}">
    <Anchor>
      <Comment id="{E213BD9C-B3E9-4BEE-A367-2F00FFD7D9F2}"/>
    </Anchor>
    <History>
      <Event time="2025-06-16T08:53:48.08" id="{30A17254-4D9E-495A-AA71-F7925A437528}">
        <Attribution userId="S::CBerger@eiti.org::e886b5bb-a43f-4742-956f-cfabc91a56dd" userName="Christina Berger" userProvider="AD"/>
        <Anchor>
          <Comment id="{E213BD9C-B3E9-4BEE-A367-2F00FFD7D9F2}"/>
        </Anchor>
        <Create/>
      </Event>
      <Event time="2025-06-16T08:53:48.08" id="{C1880F66-4679-4FFE-8CF4-2195091FBF2B}">
        <Attribution userId="S::CBerger@eiti.org::e886b5bb-a43f-4742-956f-cfabc91a56dd" userName="Christina Berger" userProvider="AD"/>
        <Anchor>
          <Comment id="{E213BD9C-B3E9-4BEE-A367-2F00FFD7D9F2}"/>
        </Anchor>
        <Assign userId="S::HParet@eiti.org::5765bc1f-bb63-4a4e-872e-3627ac3166bf" userName="Hugo Paret" userProvider="AD"/>
      </Event>
      <Event time="2025-06-16T08:53:48.08" id="{036B8A6A-4217-4546-933C-270538036BA1}">
        <Attribution userId="S::CBerger@eiti.org::e886b5bb-a43f-4742-956f-cfabc91a56dd" userName="Christina Berger" userProvider="AD"/>
        <Anchor>
          <Comment id="{E213BD9C-B3E9-4BEE-A367-2F00FFD7D9F2}"/>
        </Anchor>
        <SetTitle title="@Hugo Paret the order of the points is not logical. Start with 1. on GFS classification, then sectyor, then revenue stream (national) etc. "/>
      </Event>
      <Event time="2025-06-18T09:54:43.25" id="{5865714E-2228-40AC-BDCA-2F3BFB5C1C50}">
        <Attribution userId="S::HParet@eiti.org::5765bc1f-bb63-4a4e-872e-3627ac3166bf" userName="Hugo Paret" userProvider="AD"/>
        <Progress percentComplete="100"/>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1736679</xdr:colOff>
      <xdr:row>6</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7</xdr:row>
      <xdr:rowOff>0</xdr:rowOff>
    </xdr:from>
    <xdr:to>
      <xdr:col>7</xdr:col>
      <xdr:colOff>0</xdr:colOff>
      <xdr:row>8</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7906" y="1299882"/>
          <a:ext cx="11976847" cy="45392"/>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15</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5943" y="0"/>
          <a:ext cx="27061886"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14</xdr:col>
      <xdr:colOff>8965</xdr:colOff>
      <xdr:row>33</xdr:row>
      <xdr:rowOff>187244</xdr:rowOff>
    </xdr:from>
    <xdr:to>
      <xdr:col>14</xdr:col>
      <xdr:colOff>5222899</xdr:colOff>
      <xdr:row>76</xdr:row>
      <xdr:rowOff>50853</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66209" y="5356795"/>
          <a:ext cx="5209432" cy="8759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sharepoint.com/traductions/4%20ao&#251;t%2025%20PP%20EITI%20relec/1_Abou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7c48753609436b8e/03-%20Assignments/00-%202025/123-%20Guinea%20Conakry%202023/03-%20Data%20summary/A%20compl&#233;ter%20pour%202023%20%20eiti_summary_data_template_2.1.xlsx" TargetMode="External"/><Relationship Id="rId1" Type="http://schemas.openxmlformats.org/officeDocument/2006/relationships/externalLinkPath" Target="A%20compl&#233;ter%20pour%202023%20%20eiti_summary_data_template_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Présentation"/>
      <sheetName val="1_About"/>
    </sheetNames>
    <sheetDataSet>
      <sheetData sheetId="0" refreshError="1">
        <row r="27">
          <cell r="E27"/>
        </row>
        <row r="28">
          <cell r="E28"/>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Journal des modifications"/>
      <sheetName val="Introduction"/>
      <sheetName val="1-Présentation"/>
      <sheetName val="2-Contribution économique"/>
      <sheetName val="3-Liste des entités et projets"/>
      <sheetName val="4-Recettes extractives -compl.-"/>
      <sheetName val="5-Recettes gouv.(ent.+proj)"/>
      <sheetName val="Listes"/>
    </sheetNames>
    <sheetDataSet>
      <sheetData sheetId="0"/>
      <sheetData sheetId="1"/>
      <sheetData sheetId="2"/>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person displayName="Hugo Paret" id="{37395917-84B1-4E11-9B30-7D94B7CADCDD}" userId="Hugo Paret" providerId="None"/>
  <person displayName="Hugo Paret" id="{FE03F242-201E-4857-A31E-98BC5D68199D}" userId="HParet@eiti.org" providerId="PeoplePicker"/>
  <person displayName="Hugo Paret" id="{A39EE969-D9BA-479A-84E5-4FFF70485DD3}" userId="S::hparet@eiti.org::5765bc1f-bb63-4a4e-872e-3627ac3166bf" providerId="AD"/>
  <person displayName="Christina Berger" id="{E5AB1BD6-37C9-4992-8E9D-8375F6576868}" userId="S::CBerger@eiti.org::e886b5bb-a43f-4742-956f-cfabc91a56dd" providerId="AD"/>
  <person displayName="Gay Ordenes" id="{957CAA01-1341-483C-B413-B5E231235B3D}" userId="S::gordenes@eiti.org::8b0e2c11-5c95-424f-9929-5ea83c5b2be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4760F37-A3B0-42D8-9242-E4128E82FC0E}" name="Table15" displayName="Table15" ref="A1:C41" totalsRowShown="0">
  <autoFilter ref="A1:C41" xr:uid="{48B24B9C-67E7-4196-8D01-06B350FE11A3}"/>
  <tableColumns count="3">
    <tableColumn id="1" xr3:uid="{C4863370-EF89-43BB-9CC0-F361DB201C51}" name="Journal des modifications" dataDxfId="124"/>
    <tableColumn id="3" xr3:uid="{06EFCD44-B4C0-4141-9BD9-9F82BC05ACAA}" name="Partie concernée par les modifications" dataDxfId="123"/>
    <tableColumn id="2" xr3:uid="{4BC57918-76FD-4239-8ED2-592A31695686}" name="Commentaires"/>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41" dataDxfId="40">
  <autoFilter ref="K2:K7" xr:uid="{00000000-0009-0000-0100-000003000000}"/>
  <tableColumns count="1">
    <tableColumn id="1" xr3:uid="{00000000-0010-0000-0400-000001000000}" name="Liste" dataDxfId="39"/>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5" totalsRowShown="0" headerRowDxfId="38">
  <autoFilter ref="N2:P75" xr:uid="{00000000-0009-0000-0100-000005000000}"/>
  <sortState xmlns:xlrd2="http://schemas.microsoft.com/office/spreadsheetml/2017/richdata2" ref="N3:P72">
    <sortCondition ref="N2:N72"/>
  </sortState>
  <tableColumns count="3">
    <tableColumn id="1" xr3:uid="{00000000-0010-0000-0500-000001000000}" name="Code produit SH" dataDxfId="37"/>
    <tableColumn id="2" xr3:uid="{00000000-0010-0000-0500-000002000000}" name="Description produit SH" dataDxfId="36"/>
    <tableColumn id="3" xr3:uid="{00000000-0010-0000-0500-000003000000}" name="Description produit SH avec volume" dataDxfId="35"/>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34" dataDxfId="33">
  <autoFilter ref="S2:Y30" xr:uid="{00000000-0009-0000-0100-000007000000}"/>
  <tableColumns count="7">
    <tableColumn id="4" xr3:uid="{00000000-0010-0000-0600-000004000000}" name="Combiné" dataDxfId="32"/>
    <tableColumn id="1" xr3:uid="{00000000-0010-0000-0600-000001000000}" name="Description SFP" dataDxfId="31"/>
    <tableColumn id="2" xr3:uid="{00000000-0010-0000-0600-000002000000}" name="Code SFP" dataDxfId="30"/>
    <tableColumn id="5" xr3:uid="{00000000-0010-0000-0600-000005000000}" name="SFP niveau 1" dataDxfId="29"/>
    <tableColumn id="6" xr3:uid="{00000000-0010-0000-0600-000006000000}" name="SFP niveau 2" dataDxfId="28"/>
    <tableColumn id="7" xr3:uid="{00000000-0010-0000-0600-000007000000}" name="SFP niveau 3" dataDxfId="27"/>
    <tableColumn id="8" xr3:uid="{00000000-0010-0000-0600-000008000000}" name="SFP niveau 4" dataDxfId="2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25" dataDxfId="24">
  <autoFilter ref="AA2:AA9" xr:uid="{00000000-0009-0000-0100-000008000000}"/>
  <tableColumns count="1">
    <tableColumn id="1" xr3:uid="{00000000-0010-0000-0700-000001000000}" name="Secteur(s)" dataDxfId="2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22" dataDxfId="21">
  <autoFilter ref="AC2:AC8" xr:uid="{1ADBC98D-8EE2-4E2D-8292-B9B5E1C6604C}"/>
  <tableColumns count="1">
    <tableColumn id="1" xr3:uid="{619D7381-1BA4-49E4-A221-3684B2D0D7D6}" name="Phases de projet" dataDxfId="20"/>
  </tableColumns>
  <tableStyleInfo name="EITI Tabl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19" dataDxfId="18">
  <autoFilter ref="AE2:AE7" xr:uid="{0BF01CFB-5BFF-465C-ABA9-A1B7D70AB6D1}"/>
  <tableColumns count="1">
    <tableColumn id="1" xr3:uid="{85A7D8AC-4324-4EDB-9E4C-151DC7BBE4CC}" name="&lt; Type d’agence &gt;" dataDxfId="17"/>
  </tableColumns>
  <tableStyleInfo name="EITI Tabl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6BAFFEA-A582-47C7-8630-C7AAA166E050}" name="Government_entity_type16" displayName="Government_entity_type16" ref="AG2:AG7" totalsRowShown="0" headerRowDxfId="16" dataDxfId="15">
  <autoFilter ref="AG2:AG7" xr:uid="{06BAFFEA-A582-47C7-8630-C7AAA166E050}"/>
  <tableColumns count="1">
    <tableColumn id="1" xr3:uid="{BBEED484-9EAB-43F6-A355-CABD1AB18FBE}" name="Type d’entreprise" dataDxfId="14"/>
  </tableColumns>
  <tableStyleInfo name="EITI Tabl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4187978-D57B-41D1-8175-90CB97E3403C}" name="Government_entity_type17" displayName="Government_entity_type17" ref="AE12:AE15" totalsRowShown="0" headerRowDxfId="13" dataDxfId="12">
  <autoFilter ref="AE12:AE15" xr:uid="{94187978-D57B-41D1-8175-90CB97E3403C}"/>
  <tableColumns count="1">
    <tableColumn id="1" xr3:uid="{3024B7F4-0BAC-4FF7-9D16-EB4FA25B7711}" name="Type de réponse" dataDxfId="11"/>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33:M51" totalsRowShown="0" headerRowDxfId="122" dataDxfId="121" tableBorderDxfId="120" headerRowCellStyle="Normal 2">
  <autoFilter ref="B33:M51" xr:uid="{29A02D02-B15A-4451-BC82-381511A5580C}"/>
  <tableColumns count="12">
    <tableColumn id="1" xr3:uid="{8CC8A279-3D52-433B-A927-54271A548F95}" name="Nom complet de l’entreprise" dataDxfId="119"/>
    <tableColumn id="9" xr3:uid="{569744A7-08DA-4666-B127-19E31888A7B8}" name="L’entreprise est-elle une entreprise soutenant l’ITIE ?" dataDxfId="118" dataCellStyle="Normal 2"/>
    <tableColumn id="7" xr3:uid="{6199F5EF-D667-4A2E-B4B6-E28C9D86CE7D}" name="Type d’entreprise" dataDxfId="117" dataCellStyle="Normal 2"/>
    <tableColumn id="2" xr3:uid="{47CFFE63-62E9-4C2F-AF7A-8C998C2115DD}" name="Numéro d’identification d’entreprise" dataDxfId="116"/>
    <tableColumn id="5" xr3:uid="{44126531-1251-489D-817D-0BB675AD4463}" name="Secteur" dataDxfId="115" dataCellStyle="Normal 2"/>
    <tableColumn id="3" xr3:uid="{B0C9D6BC-CD8D-487B-AAF5-C67B584CF297}" name="Matières premières (séparées par une virgule)" dataDxfId="114" dataCellStyle="Normal 2"/>
    <tableColumn id="6" xr3:uid="{2A2434D1-ADCC-40FE-8B5D-B8088719FA46}" name="Total des paiements au gouvernement" dataDxfId="5" dataCellStyle="Normal 2"/>
    <tableColumn id="4" xr3:uid="{647342AE-9A02-48F4-8A87-5A810456D069}" name="Cotation en bourse ou site Internet de l’entreprise " dataDxfId="4"/>
    <tableColumn id="8" xr3:uid="{A71D3E18-CE7F-4A3A-9C59-406CFD09BD83}" name="Etats financiers de la filiale nationale (ou si elles ne sont pas disponibles, bilan, flux de trésorerie, compte de résultat)" dataDxfId="3" dataCellStyle="Comma"/>
    <tableColumn id="11" xr3:uid="{A1DCFFC3-DEBC-48DA-AC80-0B38A62D33FD}" name="A soumis des données à l’ITIE ? " dataDxfId="2" dataCellStyle="Comma"/>
    <tableColumn id="12" xr3:uid="{FA1E824F-2167-4C3E-BE6A-9CE08BA82D5D}" name="Entreprise soumise aux normes d’audit pour l’exercice couvert ?" dataDxfId="1" dataCellStyle="Comma"/>
    <tableColumn id="10" xr3:uid="{CB418A07-3D44-4455-B6A5-459311DEDE43}" name="A respecté les exigences d’assurance qualité du GMP ?" dataDxfId="0" dataCellStyle="Comma"/>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5:H25" totalsRowShown="0" headerRowDxfId="113" dataDxfId="112" tableBorderDxfId="111" headerRowCellStyle="Normal 2">
  <autoFilter ref="B15:H25" xr:uid="{A8B4B39C-0D0F-4818-88C8-91C925EC55AF}"/>
  <tableColumns count="7">
    <tableColumn id="1" xr3:uid="{A514468B-E09B-48E0-A959-4DFDD8AB4C35}" name="Nom complet de l’entité" dataDxfId="110"/>
    <tableColumn id="4" xr3:uid="{E93FD104-7FE2-4A59-B947-6626A8244D37}" name="Type d’entité" dataDxfId="109" dataCellStyle="Normal 2"/>
    <tableColumn id="2" xr3:uid="{AB7B7E22-1DB9-44DD-B707-BD73D8566D73}" name="Numéro d’identification (le cas échéant)" dataDxfId="108"/>
    <tableColumn id="3" xr3:uid="{D4ED04ED-28EF-4370-8F5D-96FBFBDE5D1D}" name="Total déclaré" dataDxfId="107"/>
    <tableColumn id="6" xr3:uid="{CDDEBF4D-B947-40F5-9E57-42CEE58E717C}" name="A soumis des données à l’ITIE ? " dataDxfId="8" dataCellStyle="Comma"/>
    <tableColumn id="7" xr3:uid="{0764E2C0-3EC1-4903-83EE-757C0A1CD33A}" name="Soumise aux normes d’audit ?" dataDxfId="7" dataCellStyle="Comma"/>
    <tableColumn id="5" xr3:uid="{AD18E9A8-F958-4952-8AAD-920BBB20A3F0}" name="A respecté les exigences d’assurance qualité du GMP ?" dataDxfId="6" dataCellStyle="Comma"/>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54:Q55" totalsRowShown="0" headerRowDxfId="106" dataDxfId="105" tableBorderDxfId="104" headerRowCellStyle="Normal 2">
  <autoFilter ref="B54:Q55" xr:uid="{BB4EE31E-36E6-444B-8B65-954004E3DCB7}"/>
  <tableColumns count="16">
    <tableColumn id="1" xr3:uid="{F5AA4BF4-7DA0-4C74-9A5B-14547F26D1B1}" name="Nom complet de projet" dataDxfId="103" dataCellStyle="Normal 2"/>
    <tableColumn id="2" xr3:uid="{685B8D42-EFD0-4DC2-BE10-28D18E979777}" name="Numéro(s) de référence d’accord juridique : contrat, licence, bail, concession,…" dataDxfId="102"/>
    <tableColumn id="14" xr3:uid="{9EDB49FF-99D6-4607-BC44-AF6134235632}" name="Date de début" dataDxfId="101"/>
    <tableColumn id="15" xr3:uid="{7B8AABA0-1E4F-4842-804C-71F3BB2E37E8}" name="Date d’expiration" dataDxfId="100"/>
    <tableColumn id="3" xr3:uid="{603E42CC-ECFB-4B1F-A620-0AA181E1F649}" name="Entreprises affiliées, commencer par l’opérateur" dataDxfId="99"/>
    <tableColumn id="5" xr3:uid="{228121AB-6AF3-45CE-A57C-DE91B9AADBA7}" name="Matières premières (une par ligne)" dataDxfId="98" dataCellStyle="Normal 2"/>
    <tableColumn id="6" xr3:uid="{235ED50D-2537-4E98-9096-D0CE3E3A0720}" name="Statut" dataDxfId="97"/>
    <tableColumn id="7" xr3:uid="{AD7BD532-EFD5-4B42-9DCF-ACD36F766A33}" name="Production (volume)" dataDxfId="96"/>
    <tableColumn id="8" xr3:uid="{8F48E404-F666-43CF-B215-2413E02429D2}" name="Unité" dataDxfId="95"/>
    <tableColumn id="9" xr3:uid="{2E15003C-1852-483F-B320-AD9DABEF1059}" name="Production (valeur)" dataDxfId="94" dataCellStyle="Normal 2"/>
    <tableColumn id="10" xr3:uid="{AFFC1E31-5241-4FC5-9872-AB13888FD0EC}" name="Devise" dataDxfId="93"/>
    <tableColumn id="12" xr3:uid="{80F4BA1A-C253-4BFE-9F30-E64A4EDF377B}" name="Coûts -Capex-" dataDxfId="92"/>
    <tableColumn id="16" xr3:uid="{CEAA2554-C57A-4145-8F09-C58516768072}" name="Coûts -Opex-" dataDxfId="91" dataCellStyle="Normal 2"/>
    <tableColumn id="13" xr3:uid="{E7A5DA60-6FDD-4846-999B-11BE0182171A}" name="Devise des coûts" dataDxfId="90" dataCellStyle="Normal 2"/>
    <tableColumn id="17" xr3:uid="{BB9142A6-C310-46FE-91D8-6CD7DEF05F4E}" name="Émissions de GES" dataDxfId="89" dataCellStyle="Normal 2"/>
    <tableColumn id="18" xr3:uid="{CC010932-E81F-4126-B178-24A39C38C6A7}" name="Unité des émissions" dataDxfId="88" dataCellStyle="Normal 2"/>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6:M59" totalsRowShown="0" headerRowDxfId="87" dataDxfId="86">
  <autoFilter ref="B26:M59" xr:uid="{00000000-0009-0000-0100-000006000000}"/>
  <tableColumns count="12">
    <tableColumn id="8" xr3:uid="{00000000-0010-0000-0000-000008000000}" name="GFS Level 1" dataDxfId="85"/>
    <tableColumn id="9" xr3:uid="{00000000-0010-0000-0000-000009000000}" name="GFS Level 2" dataDxfId="84"/>
    <tableColumn id="10" xr3:uid="{00000000-0010-0000-0000-00000A000000}" name="GFS Level 3" dataDxfId="83"/>
    <tableColumn id="7" xr3:uid="{00000000-0010-0000-0000-000007000000}" name="GFS Level 4" dataDxfId="82"/>
    <tableColumn id="1" xr3:uid="{00000000-0010-0000-0000-000001000000}" name="Classification SFP" dataDxfId="81"/>
    <tableColumn id="11" xr3:uid="{00000000-0010-0000-0000-00000B000000}" name="Secteur" dataDxfId="80"/>
    <tableColumn id="3" xr3:uid="{00000000-0010-0000-0000-000003000000}" name="Nom de flux de revenus" dataDxfId="79"/>
    <tableColumn id="6" xr3:uid="{6403AC8C-4ECD-4C81-93E5-7DA2FC54E54F}" name="Fondement juridique" dataDxfId="10"/>
    <tableColumn id="4" xr3:uid="{00000000-0010-0000-0000-000004000000}" name="Entité de l’État émettrice" dataDxfId="78"/>
    <tableColumn id="12" xr3:uid="{1FABD70F-0A0F-47F2-A088-AB0CEFAECC85}" name="Bénéficiaire final" dataDxfId="9"/>
    <tableColumn id="5" xr3:uid="{00000000-0010-0000-0000-000005000000}" name="Valeur des recettes" dataDxfId="77"/>
    <tableColumn id="2" xr3:uid="{717E21EE-FF78-4681-8A7C-9B91BD3462F9}" name="Devise" dataDxfId="76"/>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138" totalsRowShown="0" headerRowDxfId="75" dataDxfId="74">
  <autoFilter ref="B14:N138" xr:uid="{F6A9E8DB-AAD3-4F23-BDF8-F73CD40C929E}"/>
  <tableColumns count="13">
    <tableColumn id="7" xr3:uid="{B0B955AC-7B0F-4E2F-A90F-081F8DF53075}" name="Sector" dataDxfId="73">
      <calculatedColumnFormula>VLOOKUP(C15,Companies[],5,FALSE)</calculatedColumnFormula>
    </tableColumn>
    <tableColumn id="1" xr3:uid="{F4BA65A6-3315-4982-8AD1-6233F51539B3}" name="Entreprise" dataDxfId="72"/>
    <tableColumn id="3" xr3:uid="{4A565997-97E1-47A8-8ADC-39016648A467}" name="Entité de l’État émettrice" dataDxfId="71"/>
    <tableColumn id="4" xr3:uid="{75F55348-A345-4AA0-B61D-0C0295D72872}" name="Nom de flux de revenus" dataDxfId="70"/>
    <tableColumn id="5" xr3:uid="{8F7A06AD-203D-4268-8054-4B0336697888}" name="Prélevé dans le cadre du projet (O/N)" dataDxfId="69"/>
    <tableColumn id="6" xr3:uid="{9B64602E-90E7-4EA8-BE6A-A27376494140}" name="Déclaré par projet (O/N)" dataDxfId="68"/>
    <tableColumn id="2" xr3:uid="{43916E52-B1CF-479E-90B0-1D04D88358CC}" name="Nom du projet (le cas échéant)" dataDxfId="67"/>
    <tableColumn id="13" xr3:uid="{34B04123-A3F5-4642-9FBB-D99F80C5C76E}" name="Devise de déclaration" dataDxfId="66"/>
    <tableColumn id="14" xr3:uid="{6349802A-D43D-4C34-8E59-A12205BD358D}" name="Valeur des recettes" dataDxfId="65"/>
    <tableColumn id="18" xr3:uid="{9520FDAE-EF49-4183-894D-5E5291D023E4}" name="Paiement en nature (O/N)" dataDxfId="64"/>
    <tableColumn id="8" xr3:uid="{A773D8BD-C33D-417F-8B52-0168D9E80008}" name="Volume en nature (le cas échéant)" dataDxfId="63"/>
    <tableColumn id="9" xr3:uid="{BED2E64F-7F4B-4636-8EC9-DCC71768D73F}" name="Unité (le cas échéant)" dataDxfId="62"/>
    <tableColumn id="10" xr3:uid="{A6754352-A303-4E88-808C-7F5939247080}" name="Commentaires" dataDxfId="61"/>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60" dataDxfId="59">
  <autoFilter ref="A2:G246" xr:uid="{00000000-0009-0000-0100-000001000000}"/>
  <sortState xmlns:xlrd2="http://schemas.microsoft.com/office/spreadsheetml/2017/richdata2" ref="A3:G246">
    <sortCondition ref="A2:A246"/>
  </sortState>
  <tableColumns count="7">
    <tableColumn id="1" xr3:uid="{00000000-0010-0000-0100-000001000000}" name="Nom de pays ou de zone" dataDxfId="58"/>
    <tableColumn id="2" xr3:uid="{00000000-0010-0000-0100-000002000000}" name="Code ISO Alpha-2" dataDxfId="57"/>
    <tableColumn id="3" xr3:uid="{00000000-0010-0000-0100-000003000000}" name="Code ISO Alpha-3" dataDxfId="56"/>
    <tableColumn id="4" xr3:uid="{00000000-0010-0000-0100-000004000000}" name="Code numérique ISO (UN M49)" dataDxfId="55"/>
    <tableColumn id="5" xr3:uid="{00000000-0010-0000-0100-000005000000}" name="Code de devise (ISO-4217)" dataDxfId="54"/>
    <tableColumn id="6" xr3:uid="{00000000-0010-0000-0100-000006000000}" name="Numéro de code de devise (ISO-4217)" dataDxfId="53"/>
    <tableColumn id="7" xr3:uid="{00000000-0010-0000-0100-000007000000}" name="Devise" dataDxfId="5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51" dataDxfId="50">
  <autoFilter ref="I2:I7" xr:uid="{00000000-0009-0000-0100-000002000000}"/>
  <tableColumns count="1">
    <tableColumn id="1" xr3:uid="{00000000-0010-0000-0200-000001000000}" name="Liste" dataDxfId="49"/>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48" dataDxfId="46" headerRowBorderDxfId="47" tableBorderDxfId="45">
  <autoFilter ref="I10:K168" xr:uid="{00000000-0009-0000-0100-000004000000}"/>
  <tableColumns count="3">
    <tableColumn id="1" xr3:uid="{00000000-0010-0000-0300-000001000000}" name="Code de devise (ISO-4217)" dataDxfId="44"/>
    <tableColumn id="2" xr3:uid="{00000000-0010-0000-0300-000002000000}" name="Numéro de code de devise (ISO-4217)" dataDxfId="43"/>
    <tableColumn id="3" xr3:uid="{00000000-0010-0000-0300-000003000000}" name="Devise" dataDxfId="4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5-06-16T08:48:48.37" personId="{E5AB1BD6-37C9-4992-8E9D-8375F6576868}" id="{7C3C6DB7-6B85-408D-B7EB-D20BCDB62282}" done="1">
    <text xml:space="preserve">@Hugo Paret  consider referencing EITI Requirements. </text>
    <mentions>
      <mention mentionpersonId="{FE03F242-201E-4857-A31E-98BC5D68199D}" mentionId="{43FF7F65-01BD-4C4C-90EE-3AA6BAA1F814}" startIndex="0" length="11"/>
    </mentions>
  </threadedComment>
  <threadedComment ref="P53" dT="2025-06-16T08:46:11.49" personId="{E5AB1BD6-37C9-4992-8E9D-8375F6576868}" id="{D67BCF39-4CFD-4421-A297-EBD15684D0D9}" done="1">
    <text>@Hugo Paret  add 'information on CO2'</text>
    <mentions>
      <mention mentionpersonId="{FE03F242-201E-4857-A31E-98BC5D68199D}" mentionId="{AAE95FC6-2763-452E-8ADF-0E3B9DE1595B}" startIndex="0" length="11"/>
    </mentions>
  </threadedComment>
  <threadedComment ref="L54" dT="2025-06-16T08:44:40.12" personId="{E5AB1BD6-37C9-4992-8E9D-8375F6576868}" id="{64B67AB6-98EB-4DB7-85AB-F5996FBA11E9}" done="1">
    <text>@Hugo Paret  why do we ask for currency here but not in the other tables (govt and company)?</text>
    <mentions>
      <mention mentionpersonId="{FE03F242-201E-4857-A31E-98BC5D68199D}" mentionId="{9749FFDC-15A7-4CCB-8D64-8A3355D703D4}" startIndex="0" length="11"/>
    </mentions>
  </threadedComment>
  <threadedComment ref="L54" dT="2025-06-16T08:54:07.43" personId="{A39EE969-D9BA-479A-84E5-4FFF70485DD3}" id="{257E7D92-33D2-460B-8C34-3B391E3E9E1D}" parentId="{64B67AB6-98EB-4DB7-85AB-F5996FBA11E9}">
    <text>Because it's pulled automatically from part 4 and 5 for government and companies, with a formula which converts in USD</text>
  </threadedComment>
</ThreadedComments>
</file>

<file path=xl/threadedComments/threadedComment2.xml><?xml version="1.0" encoding="utf-8"?>
<ThreadedComments xmlns="http://schemas.microsoft.com/office/spreadsheetml/2018/threadedcomments" xmlns:x="http://schemas.openxmlformats.org/spreadsheetml/2006/main">
  <threadedComment ref="F10" dT="2025-06-16T08:49:20.64" personId="{E5AB1BD6-37C9-4992-8E9D-8375F6576868}" id="{678F28DD-B37E-44DD-8F10-533032DC558B}" done="1">
    <text xml:space="preserve">@Hugo Paret  consider referencing the EITI Requirements. Please spell out the acronym. </text>
    <mentions>
      <mention mentionpersonId="{FE03F242-201E-4857-A31E-98BC5D68199D}" mentionId="{E3DA2662-C20D-4F87-BCE3-89943D856004}" startIndex="0" length="11"/>
    </mentions>
  </threadedComment>
  <threadedComment ref="F11" dT="2025-06-16T08:56:45.61" personId="{E5AB1BD6-37C9-4992-8E9D-8375F6576868}" id="{09AADE18-E835-4E0C-B055-A6A3A397BBE2}" done="1">
    <text>@Hugo Paret I've added this</text>
    <mentions>
      <mention mentionpersonId="{FE03F242-201E-4857-A31E-98BC5D68199D}" mentionId="{FEAB6177-A663-433B-9E9F-1DA101C88DD1}" startIndex="0" length="11"/>
    </mentions>
  </threadedComment>
  <threadedComment ref="F13" dT="2025-06-16T08:53:48.08" personId="{E5AB1BD6-37C9-4992-8E9D-8375F6576868}" id="{E213BD9C-B3E9-4BEE-A367-2F00FFD7D9F2}" done="1">
    <text xml:space="preserve">@Hugo Paret  the order of the points is not logical. Start with 1. on GFS classification, then sectyor, then revenue stream (national) etc. </text>
    <mentions>
      <mention mentionpersonId="{FE03F242-201E-4857-A31E-98BC5D68199D}" mentionId="{7A4F4210-ED62-4B17-8225-D2FEF6C765C7}" startIndex="0" length="11"/>
    </mentions>
  </threadedComment>
  <threadedComment ref="F13" dT="2025-06-17T07:59:27.46" personId="{37395917-84B1-4E11-9B30-7D94B7CADCDD}" id="{8E05CA01-03CA-4C0C-8FC5-EB8369E06096}" parentId="{E213BD9C-B3E9-4BEE-A367-2F00FFD7D9F2}">
    <text xml:space="preserve">You cannot fill in the GFS classification unless you first enter the name of the revenue stream, and probably a couple of other information: recipient, legal basis,… </text>
  </threadedComment>
  <threadedComment ref="F17" dT="2025-06-16T08:57:01.48" personId="{E5AB1BD6-37C9-4992-8E9D-8375F6576868}" id="{5FF4D5F4-7FBF-4767-84B0-DADB09A49397}" done="1">
    <text>@Hugo Paret i've suggested some lanuage here and above</text>
    <mentions>
      <mention mentionpersonId="{FE03F242-201E-4857-A31E-98BC5D68199D}" mentionId="{4850A704-47B9-4658-AE58-851CA595783F}" startIndex="0" length="11"/>
    </mentions>
  </threadedComment>
  <threadedComment ref="H26" dT="2025-06-06T10:46:20.07" personId="{957CAA01-1341-483C-B413-B5E231235B3D}" id="{1110FF4D-CFCE-4F15-BACC-970B75AD9406}" done="1">
    <text xml:space="preserve">where are we capturing social and envi payments? </text>
  </threadedComment>
  <threadedComment ref="H26" dT="2025-06-06T10:47:31.07" personId="{957CAA01-1341-483C-B413-B5E231235B3D}" id="{84D7E017-685E-4218-B19C-D104FDAD936C}" parentId="{1110FF4D-CFCE-4F15-BACC-970B75AD9406}">
    <text xml:space="preserve">And also, if it's a subnational payment  vs national payment, where is that captured? Suggest we add a column: paid at national or subnational level? </text>
  </threadedComment>
  <threadedComment ref="H26" dT="2025-06-11T15:09:28.63" personId="{37395917-84B1-4E11-9B30-7D94B7CADCDD}" id="{30125030-0583-4BF6-B1CD-A66B6E6A0673}" parentId="{1110FF4D-CFCE-4F15-BACC-970B75AD9406}">
    <text>We do not capture social and env expenditures here, only payments/revenues</text>
  </threadedComment>
  <threadedComment ref="H26" dT="2025-06-11T15:10:34.50" personId="{37395917-84B1-4E11-9B30-7D94B7CADCDD}" id="{2E3404A5-0E42-4C8C-A6FC-C90F93B88BA2}" parentId="{1110FF4D-CFCE-4F15-BACC-970B75AD9406}">
    <text>If it is collected/paid at the subnational level, we will have the information in the entity column, with the name of the region/municipality</text>
  </threadedComment>
  <threadedComment ref="J26" dT="2025-06-06T10:32:44.08" personId="{957CAA01-1341-483C-B413-B5E231235B3D}" id="{7C6C7090-5709-461E-9E5C-95D875FC0EFE}" done="1">
    <text xml:space="preserve">Please clarify what issuing government authority means., You mean the entity mandated by law to levy or impose the payment, right? </text>
  </threadedComment>
  <threadedComment ref="J26" dT="2025-06-11T15:08:56.29" personId="{37395917-84B1-4E11-9B30-7D94B7CADCDD}" id="{72CBFEB9-2F85-4848-B521-21F626754029}" parentId="{7C6C7090-5709-461E-9E5C-95D875FC0EFE}">
    <text>Correct, see guidance</text>
  </threadedComment>
  <threadedComment ref="K26" dT="2025-06-06T10:40:06.56" personId="{957CAA01-1341-483C-B413-B5E231235B3D}" id="{76C8FEC5-FCAA-4B3D-93C9-E3C3A385D37B}" done="1">
    <text xml:space="preserve">Here I assume you mean the entity who collects but not necessarily the levying/imposing entity, correct? Suggest you clarify that. WE should explain somewhere these distinctions. I suggest adding 2 columns: 1. Other agencies where payments pass through (important to see the chain of custody) 2. Final recipient of the fund  i.e. SWF, special funds. national budget, regional budgets, etc. </text>
  </threadedComment>
  <threadedComment ref="K26" dT="2025-06-12T09:18:13.76" personId="{37395917-84B1-4E11-9B30-7D94B7CADCDD}" id="{FC23A94D-34F6-49BD-901C-BA46578298CA}" parentId="{76C8FEC5-FCAA-4B3D-93C9-E3C3A385D37B}">
    <text>added</text>
  </threadedComment>
</ThreadedComments>
</file>

<file path=xl/threadedComments/threadedComment3.xml><?xml version="1.0" encoding="utf-8"?>
<ThreadedComments xmlns="http://schemas.microsoft.com/office/spreadsheetml/2018/threadedcomments" xmlns:x="http://schemas.openxmlformats.org/spreadsheetml/2006/main">
  <threadedComment ref="D14" dT="2025-06-16T08:57:50.43" personId="{E5AB1BD6-37C9-4992-8E9D-8375F6576868}" id="{C716CDD3-E5C4-49AC-8A55-9A94CB7F1C2F}" done="1">
    <text xml:space="preserve">@Hugo Paret  are we sure we want the issuer here? My understanding is that IMF / GFS checks for the final recipient. </text>
    <mentions>
      <mention mentionpersonId="{FE03F242-201E-4857-A31E-98BC5D68199D}" mentionId="{9F799BF4-3D16-452E-8609-2A8458D41437}" startIndex="0" length="11"/>
    </mentions>
  </threadedComment>
  <threadedComment ref="D14" dT="2025-06-18T11:56:58.98" personId="{37395917-84B1-4E11-9B30-7D94B7CADCDD}" id="{33131759-028C-4BCE-89C7-8AD8404D71E9}" parentId="{C716CDD3-E5C4-49AC-8A55-9A94CB7F1C2F}">
    <text>I suggest we keep the issuing government entity here. It's how countries are reporting in EITI Report, and for continuity purposes. It also helps to identify who are the agencies/SOEs that are playing an important role in revenue collection. But let's keep the conversation open, I will liaise with the IMF and check with them how we should properly record so we are aligned. We have an incoming joint presentation with ESTMA, it will be a good opportunity to also ensure consistency here. The link between the revenue stream and the final recipient is ensured regardless due to the structure in the database and the API.</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3" Type="http://schemas.openxmlformats.org/officeDocument/2006/relationships/hyperlink" Target="mailto:data@eiti.org" TargetMode="External"/><Relationship Id="rId7" Type="http://schemas.openxmlformats.org/officeDocument/2006/relationships/hyperlink" Target="https://eiti.org/summary-data-template" TargetMode="External"/><Relationship Id="rId2" Type="http://schemas.openxmlformats.org/officeDocument/2006/relationships/hyperlink" Target="https://eiti.org/summary-data-template" TargetMode="External"/><Relationship Id="rId1" Type="http://schemas.openxmlformats.org/officeDocument/2006/relationships/hyperlink" Target="https://eiti.org/data" TargetMode="External"/><Relationship Id="rId6" Type="http://schemas.openxmlformats.org/officeDocument/2006/relationships/hyperlink" Target="https://eiti.org/countries" TargetMode="External"/><Relationship Id="rId11" Type="http://schemas.openxmlformats.org/officeDocument/2006/relationships/drawing" Target="../drawings/drawing1.xml"/><Relationship Id="rId5" Type="http://schemas.openxmlformats.org/officeDocument/2006/relationships/hyperlink" Target="https://eiti.org/countries" TargetMode="External"/><Relationship Id="rId10" Type="http://schemas.openxmlformats.org/officeDocument/2006/relationships/printerSettings" Target="../printerSettings/printerSettings2.bin"/><Relationship Id="rId4" Type="http://schemas.openxmlformats.org/officeDocument/2006/relationships/hyperlink" Target="https://eiti.org/countries" TargetMode="External"/><Relationship Id="rId9"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5" Type="http://schemas.openxmlformats.org/officeDocument/2006/relationships/printerSettings" Target="../printerSettings/printerSettings3.bin"/><Relationship Id="rId4" Type="http://schemas.openxmlformats.org/officeDocument/2006/relationships/hyperlink" Target="https://www.bcrg-guinee.org/fixing-du-29-12-2023/"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usercontent.one/wp/www.itie-guinee.org/wp-content/uploads/2025/10/MMG_Annuaire-Statistiques-2023-.pdf" TargetMode="External"/><Relationship Id="rId3" Type="http://schemas.openxmlformats.org/officeDocument/2006/relationships/hyperlink" Target="https://eiti.org/document/standard" TargetMode="External"/><Relationship Id="rId7" Type="http://schemas.openxmlformats.org/officeDocument/2006/relationships/hyperlink" Target="https://usercontent.one/wp/www.itie-guinee.org/wp-content/uploads/2025/10/MMG_Annuaire-Statistiques-2023-.pdf" TargetMode="External"/><Relationship Id="rId2" Type="http://schemas.openxmlformats.org/officeDocument/2006/relationships/hyperlink" Target="https://unstats.un.org/unsd/nationalaccount/sna2008.asp" TargetMode="External"/><Relationship Id="rId1" Type="http://schemas.openxmlformats.org/officeDocument/2006/relationships/hyperlink" Target="https://eiti.org/document/standard" TargetMode="External"/><Relationship Id="rId6" Type="http://schemas.openxmlformats.org/officeDocument/2006/relationships/hyperlink" Target="https://usercontent.one/wp/www.itie-guinee.org/wp-content/uploads/2025/10/MMG_Annuaire-Statistiques-2023-.pdf" TargetMode="External"/><Relationship Id="rId5" Type="http://schemas.openxmlformats.org/officeDocument/2006/relationships/hyperlink" Target="https://www.stat-guinee.org/index.php/autres-publications-ssn/101-ministere-de-l-economie-et-des-finances" TargetMode="External"/><Relationship Id="rId10" Type="http://schemas.openxmlformats.org/officeDocument/2006/relationships/printerSettings" Target="../printerSettings/printerSettings4.bin"/><Relationship Id="rId4" Type="http://schemas.openxmlformats.org/officeDocument/2006/relationships/hyperlink" Target="https://eiti.org/document/standard" TargetMode="External"/><Relationship Id="rId9" Type="http://schemas.openxmlformats.org/officeDocument/2006/relationships/hyperlink" Target="https://usercontent.one/wp/www.itie-guinee.org/wp-content/uploads/2025/10/MMG_Annuaire-Statistiques-2023-.pdf" TargetMode="External"/></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https://dgi.gov.gn/" TargetMode="External"/><Relationship Id="rId7" Type="http://schemas.openxmlformats.org/officeDocument/2006/relationships/table" Target="../tables/table3.xml"/><Relationship Id="rId2" Type="http://schemas.openxmlformats.org/officeDocument/2006/relationships/hyperlink" Target="https://eiti.org/companies"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vmlDrawing" Target="../drawings/vmlDrawing1.vml"/><Relationship Id="rId10" Type="http://schemas.microsoft.com/office/2017/10/relationships/threadedComment" Target="../threadedComments/threadedComment1.xml"/><Relationship Id="rId4" Type="http://schemas.openxmlformats.org/officeDocument/2006/relationships/printerSettings" Target="../printerSettings/printerSettings5.bin"/><Relationship Id="rId9" Type="http://schemas.openxmlformats.org/officeDocument/2006/relationships/comments" Target="../comments1.xm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sites/default/files/attachments/040617update-on-the-standard-template-to-collect-data-on-government-revenues-from-natural-resources.pdf" TargetMode="External"/><Relationship Id="rId7" Type="http://schemas.openxmlformats.org/officeDocument/2006/relationships/vmlDrawing" Target="../drawings/vmlDrawing2.v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11" Type="http://schemas.microsoft.com/office/2019/04/relationships/documenttask" Target="../documenttasks/documenttask1.xml"/><Relationship Id="rId5" Type="http://schemas.openxmlformats.org/officeDocument/2006/relationships/printerSettings" Target="../printerSettings/printerSettings6.bin"/><Relationship Id="rId10" Type="http://schemas.microsoft.com/office/2017/10/relationships/threadedComment" Target="../threadedComments/threadedComment2.xml"/><Relationship Id="rId4" Type="http://schemas.openxmlformats.org/officeDocument/2006/relationships/hyperlink" Target="https://www.imf.org/external/np/sta/gfsm/" TargetMode="External"/><Relationship Id="rId9" Type="http://schemas.openxmlformats.org/officeDocument/2006/relationships/comments" Target="../comments2.xml"/></Relationships>
</file>

<file path=xl/worksheets/_rels/sheet7.xml.rels><?xml version="1.0" encoding="UTF-8" standalone="yes"?>
<Relationships xmlns="http://schemas.openxmlformats.org/package/2006/relationships"><Relationship Id="rId8" Type="http://schemas.microsoft.com/office/2017/10/relationships/threadedComment" Target="../threadedComments/threadedComment3.xml"/><Relationship Id="rId3" Type="http://schemas.openxmlformats.org/officeDocument/2006/relationships/hyperlink" Target="https://eiti.org/eiti-requirements" TargetMode="External"/><Relationship Id="rId7" Type="http://schemas.openxmlformats.org/officeDocument/2006/relationships/comments" Target="../comments3.xml"/><Relationship Id="rId2" Type="http://schemas.openxmlformats.org/officeDocument/2006/relationships/hyperlink" Target="mailto:data@eiti.org" TargetMode="External"/><Relationship Id="rId1" Type="http://schemas.openxmlformats.org/officeDocument/2006/relationships/hyperlink" Target="https://eiti.org/eiti-requirements" TargetMode="External"/><Relationship Id="rId6" Type="http://schemas.openxmlformats.org/officeDocument/2006/relationships/table" Target="../tables/table6.xml"/><Relationship Id="rId5" Type="http://schemas.openxmlformats.org/officeDocument/2006/relationships/vmlDrawing" Target="../drawings/vmlDrawing3.v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table" Target="../tables/table12.xml"/><Relationship Id="rId13" Type="http://schemas.openxmlformats.org/officeDocument/2006/relationships/table" Target="../tables/table17.xml"/><Relationship Id="rId3" Type="http://schemas.openxmlformats.org/officeDocument/2006/relationships/table" Target="../tables/table7.xml"/><Relationship Id="rId7" Type="http://schemas.openxmlformats.org/officeDocument/2006/relationships/table" Target="../tables/table11.xml"/><Relationship Id="rId12" Type="http://schemas.openxmlformats.org/officeDocument/2006/relationships/table" Target="../tables/table16.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table" Target="../tables/table10.xml"/><Relationship Id="rId11" Type="http://schemas.openxmlformats.org/officeDocument/2006/relationships/table" Target="../tables/table15.xml"/><Relationship Id="rId5" Type="http://schemas.openxmlformats.org/officeDocument/2006/relationships/table" Target="../tables/table9.xml"/><Relationship Id="rId10" Type="http://schemas.openxmlformats.org/officeDocument/2006/relationships/table" Target="../tables/table14.xml"/><Relationship Id="rId4" Type="http://schemas.openxmlformats.org/officeDocument/2006/relationships/table" Target="../tables/table8.xml"/><Relationship Id="rId9"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0DA78-2CAD-4B03-80E2-3D9FB91290B2}">
  <dimension ref="A1:C41"/>
  <sheetViews>
    <sheetView zoomScaleNormal="100" workbookViewId="0">
      <selection activeCell="A16" sqref="A16"/>
    </sheetView>
  </sheetViews>
  <sheetFormatPr defaultColWidth="9.21875" defaultRowHeight="14.4" x14ac:dyDescent="0.3"/>
  <cols>
    <col min="1" max="2" width="52.77734375" style="227" customWidth="1"/>
    <col min="3" max="3" width="48.44140625" customWidth="1"/>
  </cols>
  <sheetData>
    <row r="1" spans="1:3" x14ac:dyDescent="0.3">
      <c r="A1" s="227" t="s">
        <v>0</v>
      </c>
      <c r="B1" s="227" t="s">
        <v>1</v>
      </c>
      <c r="C1" t="s">
        <v>2</v>
      </c>
    </row>
    <row r="2" spans="1:3" x14ac:dyDescent="0.3">
      <c r="A2" s="228">
        <v>45526</v>
      </c>
      <c r="B2" s="228"/>
    </row>
    <row r="3" spans="1:3" ht="28.8" x14ac:dyDescent="0.3">
      <c r="A3" s="227" t="s">
        <v>3</v>
      </c>
      <c r="B3" s="227">
        <v>2</v>
      </c>
      <c r="C3" t="s">
        <v>4</v>
      </c>
    </row>
    <row r="4" spans="1:3" ht="28.8" x14ac:dyDescent="0.3">
      <c r="A4" s="227" t="s">
        <v>5</v>
      </c>
    </row>
    <row r="5" spans="1:3" ht="57.6" x14ac:dyDescent="0.3">
      <c r="A5" s="227" t="s">
        <v>6</v>
      </c>
      <c r="B5" s="227">
        <v>2</v>
      </c>
    </row>
    <row r="6" spans="1:3" x14ac:dyDescent="0.3">
      <c r="A6" s="227" t="s">
        <v>7</v>
      </c>
      <c r="B6" s="227">
        <v>3</v>
      </c>
      <c r="C6" t="s">
        <v>8</v>
      </c>
    </row>
    <row r="7" spans="1:3" x14ac:dyDescent="0.3">
      <c r="A7" s="227" t="s">
        <v>9</v>
      </c>
      <c r="B7" s="227">
        <v>3</v>
      </c>
      <c r="C7" t="s">
        <v>10</v>
      </c>
    </row>
    <row r="8" spans="1:3" ht="28.8" x14ac:dyDescent="0.3">
      <c r="A8" s="227" t="s">
        <v>11</v>
      </c>
      <c r="B8" s="227">
        <v>3</v>
      </c>
      <c r="C8" s="229" t="s">
        <v>12</v>
      </c>
    </row>
    <row r="9" spans="1:3" ht="28.8" x14ac:dyDescent="0.3">
      <c r="A9" s="227" t="s">
        <v>13</v>
      </c>
      <c r="B9" s="227" t="s">
        <v>14</v>
      </c>
    </row>
    <row r="10" spans="1:3" x14ac:dyDescent="0.3">
      <c r="A10" s="227" t="s">
        <v>15</v>
      </c>
      <c r="B10" s="227" t="s">
        <v>16</v>
      </c>
    </row>
    <row r="12" spans="1:3" x14ac:dyDescent="0.3">
      <c r="A12" s="228">
        <v>45540</v>
      </c>
      <c r="B12" s="228"/>
    </row>
    <row r="13" spans="1:3" ht="28.8" x14ac:dyDescent="0.3">
      <c r="A13" s="227" t="s">
        <v>17</v>
      </c>
      <c r="B13" s="227" t="s">
        <v>18</v>
      </c>
    </row>
    <row r="14" spans="1:3" ht="28.8" x14ac:dyDescent="0.3">
      <c r="A14" s="227" t="s">
        <v>19</v>
      </c>
      <c r="B14" s="227">
        <v>2</v>
      </c>
      <c r="C14" t="s">
        <v>20</v>
      </c>
    </row>
    <row r="16" spans="1:3" x14ac:dyDescent="0.3">
      <c r="A16" s="228">
        <v>45563</v>
      </c>
      <c r="B16" s="228"/>
    </row>
    <row r="17" spans="1:3" ht="57.6" x14ac:dyDescent="0.3">
      <c r="A17" s="227" t="s">
        <v>21</v>
      </c>
      <c r="B17" s="227">
        <v>3</v>
      </c>
      <c r="C17" s="229" t="s">
        <v>22</v>
      </c>
    </row>
    <row r="18" spans="1:3" x14ac:dyDescent="0.3">
      <c r="A18" s="230"/>
      <c r="B18" s="230"/>
    </row>
    <row r="19" spans="1:3" x14ac:dyDescent="0.3">
      <c r="A19" s="228">
        <v>45573</v>
      </c>
      <c r="B19" s="228"/>
    </row>
    <row r="20" spans="1:3" ht="28.8" x14ac:dyDescent="0.3">
      <c r="A20" s="227" t="s">
        <v>23</v>
      </c>
      <c r="B20" s="227">
        <v>4</v>
      </c>
      <c r="C20" t="s">
        <v>24</v>
      </c>
    </row>
    <row r="22" spans="1:3" x14ac:dyDescent="0.3">
      <c r="A22" s="228">
        <v>45589</v>
      </c>
      <c r="B22" s="228"/>
    </row>
    <row r="23" spans="1:3" ht="28.8" x14ac:dyDescent="0.3">
      <c r="A23" s="227" t="s">
        <v>25</v>
      </c>
      <c r="B23" s="227">
        <v>2</v>
      </c>
      <c r="C23" t="s">
        <v>26</v>
      </c>
    </row>
    <row r="24" spans="1:3" x14ac:dyDescent="0.3">
      <c r="A24" s="227" t="s">
        <v>27</v>
      </c>
      <c r="B24" s="227">
        <v>3</v>
      </c>
    </row>
    <row r="25" spans="1:3" x14ac:dyDescent="0.3">
      <c r="A25" s="228">
        <v>45707</v>
      </c>
    </row>
    <row r="26" spans="1:3" ht="28.8" x14ac:dyDescent="0.3">
      <c r="A26" s="227" t="s">
        <v>28</v>
      </c>
      <c r="B26" s="227">
        <v>3</v>
      </c>
      <c r="C26" t="s">
        <v>29</v>
      </c>
    </row>
    <row r="28" spans="1:3" x14ac:dyDescent="0.3">
      <c r="A28" s="228">
        <v>45820</v>
      </c>
    </row>
    <row r="29" spans="1:3" ht="28.8" x14ac:dyDescent="0.3">
      <c r="A29" s="231" t="s">
        <v>30</v>
      </c>
      <c r="B29" s="227">
        <v>2</v>
      </c>
      <c r="C29" t="s">
        <v>31</v>
      </c>
    </row>
    <row r="30" spans="1:3" x14ac:dyDescent="0.3">
      <c r="A30" s="231" t="s">
        <v>32</v>
      </c>
      <c r="B30" s="227">
        <v>1</v>
      </c>
      <c r="C30" t="s">
        <v>33</v>
      </c>
    </row>
    <row r="31" spans="1:3" x14ac:dyDescent="0.3">
      <c r="A31" s="227" t="s">
        <v>34</v>
      </c>
      <c r="B31" s="227">
        <v>4</v>
      </c>
      <c r="C31" t="s">
        <v>35</v>
      </c>
    </row>
    <row r="32" spans="1:3" ht="28.8" x14ac:dyDescent="0.3">
      <c r="A32" s="231" t="s">
        <v>36</v>
      </c>
      <c r="B32" s="227">
        <v>2</v>
      </c>
    </row>
    <row r="33" spans="1:3" ht="43.2" x14ac:dyDescent="0.3">
      <c r="A33" s="228" t="s">
        <v>37</v>
      </c>
      <c r="B33" s="227" t="s">
        <v>16</v>
      </c>
      <c r="C33" s="229" t="s">
        <v>38</v>
      </c>
    </row>
    <row r="34" spans="1:3" ht="28.8" x14ac:dyDescent="0.3">
      <c r="A34" s="232" t="s">
        <v>39</v>
      </c>
      <c r="B34" s="227" t="s">
        <v>16</v>
      </c>
      <c r="C34" t="s">
        <v>40</v>
      </c>
    </row>
    <row r="35" spans="1:3" ht="28.8" x14ac:dyDescent="0.3">
      <c r="A35" s="232" t="s">
        <v>41</v>
      </c>
      <c r="B35" s="227" t="s">
        <v>42</v>
      </c>
      <c r="C35" t="s">
        <v>43</v>
      </c>
    </row>
    <row r="36" spans="1:3" ht="28.8" x14ac:dyDescent="0.3">
      <c r="A36" s="227" t="s">
        <v>44</v>
      </c>
      <c r="B36" s="227">
        <v>3</v>
      </c>
      <c r="C36" t="s">
        <v>45</v>
      </c>
    </row>
    <row r="37" spans="1:3" ht="43.2" x14ac:dyDescent="0.3">
      <c r="A37" s="227" t="s">
        <v>46</v>
      </c>
      <c r="B37" s="227">
        <v>3</v>
      </c>
      <c r="C37" t="s">
        <v>47</v>
      </c>
    </row>
    <row r="38" spans="1:3" ht="28.8" x14ac:dyDescent="0.3">
      <c r="A38" s="227" t="s">
        <v>48</v>
      </c>
      <c r="B38" s="227">
        <v>5</v>
      </c>
      <c r="C38" t="s">
        <v>49</v>
      </c>
    </row>
    <row r="39" spans="1:3" ht="28.8" x14ac:dyDescent="0.3">
      <c r="A39" s="227" t="s">
        <v>50</v>
      </c>
      <c r="B39" s="227">
        <v>3</v>
      </c>
      <c r="C39" t="s">
        <v>51</v>
      </c>
    </row>
    <row r="40" spans="1:3" x14ac:dyDescent="0.3">
      <c r="A40" s="227" t="s">
        <v>52</v>
      </c>
      <c r="B40" s="227">
        <v>3</v>
      </c>
      <c r="C40" t="s">
        <v>53</v>
      </c>
    </row>
    <row r="41" spans="1:3" x14ac:dyDescent="0.3">
      <c r="A41" s="227" t="s">
        <v>54</v>
      </c>
      <c r="B41" s="227">
        <v>5</v>
      </c>
      <c r="C41" t="s">
        <v>55</v>
      </c>
    </row>
  </sheetData>
  <pageMargins left="0.7" right="0.7" top="0.75" bottom="0.75" header="0.3" footer="0.3"/>
  <pageSetup paperSize="9" orientation="portrait" horizontalDpi="4294967293"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pageSetUpPr fitToPage="1"/>
  </sheetPr>
  <dimension ref="B2:G45"/>
  <sheetViews>
    <sheetView showGridLines="0" tabSelected="1" zoomScale="85" zoomScaleNormal="85" workbookViewId="0">
      <selection activeCell="G6" sqref="G6"/>
    </sheetView>
  </sheetViews>
  <sheetFormatPr defaultColWidth="4" defaultRowHeight="24" customHeight="1" x14ac:dyDescent="0.3"/>
  <cols>
    <col min="1" max="1" width="4" style="15"/>
    <col min="2" max="2" width="4" style="15" hidden="1" customWidth="1"/>
    <col min="3" max="3" width="52.5546875" style="15" customWidth="1"/>
    <col min="4" max="4" width="2.77734375" style="15" customWidth="1"/>
    <col min="5" max="5" width="44.77734375" style="15" customWidth="1"/>
    <col min="6" max="6" width="2.77734375" style="15" customWidth="1"/>
    <col min="7" max="7" width="71.77734375" style="15" customWidth="1"/>
    <col min="8" max="16384" width="4" style="15"/>
  </cols>
  <sheetData>
    <row r="2" spans="2:7" ht="15.75" customHeight="1" x14ac:dyDescent="0.3">
      <c r="B2" s="103"/>
      <c r="C2" s="16"/>
      <c r="D2" s="103"/>
      <c r="E2" s="103"/>
      <c r="F2" s="103"/>
      <c r="G2" s="103"/>
    </row>
    <row r="3" spans="2:7" ht="15" x14ac:dyDescent="0.3">
      <c r="B3" s="103"/>
      <c r="C3" s="103"/>
      <c r="D3" s="103"/>
      <c r="E3" s="103"/>
      <c r="F3" s="103"/>
      <c r="G3" s="103"/>
    </row>
    <row r="4" spans="2:7" ht="15" x14ac:dyDescent="0.3">
      <c r="B4" s="103"/>
      <c r="C4" s="103"/>
      <c r="D4" s="103"/>
      <c r="E4" s="116"/>
      <c r="F4" s="103"/>
      <c r="G4" s="116"/>
    </row>
    <row r="5" spans="2:7" ht="15" x14ac:dyDescent="0.3">
      <c r="B5" s="103"/>
      <c r="C5" s="103"/>
      <c r="D5" s="103"/>
      <c r="E5" s="116" t="s">
        <v>56</v>
      </c>
      <c r="F5" s="103"/>
      <c r="G5" s="302">
        <v>46090</v>
      </c>
    </row>
    <row r="6" spans="2:7" ht="15" x14ac:dyDescent="0.3">
      <c r="B6" s="103"/>
      <c r="C6" s="103"/>
      <c r="D6" s="103"/>
      <c r="E6" s="103"/>
      <c r="F6" s="103"/>
      <c r="G6" s="103"/>
    </row>
    <row r="7" spans="2:7" ht="3.75" customHeight="1" x14ac:dyDescent="0.3">
      <c r="B7" s="103"/>
      <c r="C7" s="103"/>
      <c r="D7" s="103"/>
      <c r="E7" s="103"/>
      <c r="F7" s="103"/>
      <c r="G7" s="103"/>
    </row>
    <row r="8" spans="2:7" ht="3.75" customHeight="1" x14ac:dyDescent="0.3">
      <c r="B8" s="103"/>
      <c r="C8" s="103"/>
      <c r="D8" s="103"/>
      <c r="E8" s="103"/>
      <c r="F8" s="103"/>
      <c r="G8" s="103"/>
    </row>
    <row r="9" spans="2:7" ht="15" x14ac:dyDescent="0.3">
      <c r="B9" s="103"/>
      <c r="C9" s="103"/>
      <c r="D9" s="103"/>
      <c r="E9" s="103"/>
      <c r="F9" s="103"/>
      <c r="G9" s="103"/>
    </row>
    <row r="10" spans="2:7" x14ac:dyDescent="0.3">
      <c r="B10" s="103"/>
      <c r="C10" s="148" t="s">
        <v>57</v>
      </c>
      <c r="D10" s="149"/>
      <c r="E10" s="149"/>
      <c r="F10" s="118"/>
      <c r="G10" s="118"/>
    </row>
    <row r="11" spans="2:7" ht="17.399999999999999" x14ac:dyDescent="0.3">
      <c r="B11" s="103"/>
      <c r="C11" s="150" t="s">
        <v>58</v>
      </c>
      <c r="D11" s="151"/>
      <c r="E11" s="151"/>
      <c r="F11" s="118"/>
      <c r="G11" s="118"/>
    </row>
    <row r="12" spans="2:7" ht="6" customHeight="1" x14ac:dyDescent="0.3">
      <c r="B12" s="103"/>
      <c r="C12" s="146"/>
      <c r="D12" s="147"/>
      <c r="E12" s="147"/>
      <c r="F12" s="118"/>
      <c r="G12" s="118"/>
    </row>
    <row r="13" spans="2:7" ht="15" x14ac:dyDescent="0.3">
      <c r="B13" s="103"/>
      <c r="C13" s="217" t="s">
        <v>59</v>
      </c>
      <c r="D13" s="147"/>
      <c r="E13" s="147"/>
      <c r="F13" s="118"/>
      <c r="G13" s="118"/>
    </row>
    <row r="14" spans="2:7" ht="15" x14ac:dyDescent="0.3">
      <c r="B14" s="103"/>
      <c r="C14" s="153" t="s">
        <v>60</v>
      </c>
      <c r="D14" s="155"/>
      <c r="E14" s="155"/>
      <c r="F14" s="118"/>
      <c r="G14" s="118"/>
    </row>
    <row r="15" spans="2:7" ht="15" x14ac:dyDescent="0.3">
      <c r="B15" s="103"/>
      <c r="C15" s="152"/>
      <c r="D15" s="152"/>
      <c r="E15" s="152"/>
      <c r="F15" s="118"/>
      <c r="G15" s="118"/>
    </row>
    <row r="16" spans="2:7" ht="15" x14ac:dyDescent="0.3">
      <c r="B16" s="103"/>
      <c r="C16" s="153" t="s">
        <v>61</v>
      </c>
      <c r="D16" s="154"/>
      <c r="E16" s="154"/>
      <c r="F16" s="118"/>
      <c r="G16" s="118"/>
    </row>
    <row r="17" spans="2:7" ht="15" x14ac:dyDescent="0.3">
      <c r="B17" s="103"/>
      <c r="C17" s="155" t="s">
        <v>62</v>
      </c>
      <c r="D17" s="154"/>
      <c r="E17" s="154"/>
      <c r="F17" s="118"/>
      <c r="G17" s="118"/>
    </row>
    <row r="18" spans="2:7" ht="15" x14ac:dyDescent="0.3">
      <c r="B18" s="103"/>
      <c r="C18" s="155" t="s">
        <v>63</v>
      </c>
      <c r="D18" s="154"/>
      <c r="E18" s="154"/>
      <c r="F18" s="118"/>
      <c r="G18" s="118"/>
    </row>
    <row r="19" spans="2:7" ht="15" x14ac:dyDescent="0.3">
      <c r="B19" s="103"/>
      <c r="C19" s="183" t="s">
        <v>64</v>
      </c>
      <c r="D19" s="183"/>
      <c r="E19" s="183"/>
      <c r="F19" s="118"/>
      <c r="G19" s="118"/>
    </row>
    <row r="20" spans="2:7" ht="32.1" customHeight="1" x14ac:dyDescent="0.3">
      <c r="B20" s="103"/>
      <c r="C20" s="263" t="s">
        <v>65</v>
      </c>
      <c r="D20" s="263"/>
      <c r="E20" s="263"/>
      <c r="F20" s="263"/>
      <c r="G20" s="263"/>
    </row>
    <row r="21" spans="2:7" ht="6.75" customHeight="1" x14ac:dyDescent="0.3">
      <c r="B21" s="103"/>
      <c r="C21" s="154"/>
      <c r="D21" s="154"/>
      <c r="E21" s="154"/>
      <c r="F21" s="118"/>
      <c r="G21" s="118"/>
    </row>
    <row r="22" spans="2:7" ht="15" x14ac:dyDescent="0.3">
      <c r="B22" s="103"/>
      <c r="C22" s="18"/>
      <c r="D22" s="149"/>
      <c r="E22" s="149"/>
      <c r="F22" s="118"/>
      <c r="G22" s="118"/>
    </row>
    <row r="23" spans="2:7" ht="15" x14ac:dyDescent="0.3">
      <c r="B23" s="103"/>
      <c r="C23" s="156" t="s">
        <v>66</v>
      </c>
      <c r="D23" s="149"/>
      <c r="E23" s="149"/>
      <c r="F23" s="118"/>
      <c r="G23" s="118"/>
    </row>
    <row r="24" spans="2:7" ht="15" x14ac:dyDescent="0.3">
      <c r="B24" s="103"/>
      <c r="C24" s="157" t="s">
        <v>67</v>
      </c>
      <c r="D24" s="149"/>
      <c r="E24" s="149"/>
      <c r="F24" s="118"/>
      <c r="G24" s="118"/>
    </row>
    <row r="25" spans="2:7" ht="15" x14ac:dyDescent="0.3">
      <c r="B25" s="103"/>
      <c r="C25" s="157" t="s">
        <v>68</v>
      </c>
      <c r="D25" s="149"/>
      <c r="E25" s="149"/>
      <c r="F25" s="118"/>
      <c r="G25" s="118"/>
    </row>
    <row r="26" spans="2:7" ht="15" x14ac:dyDescent="0.3">
      <c r="B26" s="103"/>
      <c r="C26" s="157" t="s">
        <v>69</v>
      </c>
      <c r="D26" s="149"/>
      <c r="E26" s="149"/>
      <c r="F26" s="118"/>
      <c r="G26" s="118"/>
    </row>
    <row r="27" spans="2:7" ht="15" x14ac:dyDescent="0.3">
      <c r="B27" s="103"/>
      <c r="C27" s="157" t="s">
        <v>70</v>
      </c>
      <c r="D27" s="149"/>
      <c r="E27" s="149"/>
      <c r="F27" s="118"/>
      <c r="G27" s="118"/>
    </row>
    <row r="28" spans="2:7" ht="15" x14ac:dyDescent="0.3">
      <c r="B28" s="103"/>
      <c r="C28" s="157" t="s">
        <v>71</v>
      </c>
      <c r="D28" s="149"/>
      <c r="E28" s="149"/>
      <c r="F28" s="118"/>
      <c r="G28" s="118"/>
    </row>
    <row r="29" spans="2:7" s="17" customFormat="1" ht="15" x14ac:dyDescent="0.35">
      <c r="B29" s="118"/>
      <c r="C29" s="18"/>
      <c r="D29" s="18"/>
      <c r="E29" s="19"/>
      <c r="F29" s="118"/>
      <c r="G29" s="118"/>
    </row>
    <row r="30" spans="2:7" ht="30" x14ac:dyDescent="0.3">
      <c r="B30" s="103"/>
      <c r="C30" s="221" t="s">
        <v>72</v>
      </c>
      <c r="D30" s="103"/>
      <c r="E30" s="222" t="s">
        <v>73</v>
      </c>
      <c r="F30" s="103"/>
      <c r="G30" s="223" t="s">
        <v>74</v>
      </c>
    </row>
    <row r="31" spans="2:7" s="17" customFormat="1" ht="15" x14ac:dyDescent="0.3">
      <c r="B31" s="118"/>
      <c r="C31" s="20"/>
      <c r="D31" s="118"/>
      <c r="E31" s="20"/>
      <c r="F31" s="118"/>
      <c r="G31" s="20"/>
    </row>
    <row r="32" spans="2:7" ht="15" x14ac:dyDescent="0.35">
      <c r="B32" s="103"/>
      <c r="C32" s="220" t="s">
        <v>75</v>
      </c>
      <c r="D32" s="33"/>
      <c r="E32" s="34"/>
      <c r="F32" s="117"/>
      <c r="G32" s="117"/>
    </row>
    <row r="33" spans="2:7" ht="15.6" thickBot="1" x14ac:dyDescent="0.4">
      <c r="B33" s="103"/>
      <c r="C33" s="21"/>
      <c r="D33" s="21"/>
      <c r="E33" s="22"/>
      <c r="F33" s="103"/>
      <c r="G33" s="103"/>
    </row>
    <row r="34" spans="2:7" ht="15.6" thickBot="1" x14ac:dyDescent="0.35">
      <c r="B34" s="103"/>
      <c r="C34" s="260" t="s">
        <v>76</v>
      </c>
      <c r="D34" s="261"/>
      <c r="E34" s="261"/>
      <c r="F34" s="261"/>
      <c r="G34" s="262"/>
    </row>
    <row r="35" spans="2:7" ht="31.5" customHeight="1" thickBot="1" x14ac:dyDescent="0.35">
      <c r="B35" s="103"/>
      <c r="C35" s="259" t="s">
        <v>77</v>
      </c>
      <c r="D35" s="259"/>
      <c r="E35" s="259"/>
      <c r="F35" s="259"/>
      <c r="G35" s="259"/>
    </row>
    <row r="36" spans="2:7" ht="15.6" thickBot="1" x14ac:dyDescent="0.35">
      <c r="B36" s="103"/>
      <c r="C36" s="21"/>
      <c r="D36" s="21"/>
      <c r="E36" s="21"/>
      <c r="F36" s="21"/>
      <c r="G36" s="103"/>
    </row>
    <row r="37" spans="2:7" ht="15" x14ac:dyDescent="0.3">
      <c r="B37" s="103"/>
      <c r="C37" s="23" t="s">
        <v>78</v>
      </c>
      <c r="D37" s="24"/>
      <c r="E37" s="25"/>
      <c r="F37" s="24"/>
      <c r="G37" s="24"/>
    </row>
    <row r="38" spans="2:7" ht="15" x14ac:dyDescent="0.3">
      <c r="B38" s="103"/>
      <c r="C38" s="258" t="s">
        <v>79</v>
      </c>
      <c r="D38" s="258"/>
      <c r="E38" s="258"/>
      <c r="F38" s="258"/>
      <c r="G38" s="258"/>
    </row>
    <row r="39" spans="2:7" ht="15" x14ac:dyDescent="0.3">
      <c r="B39" s="26" t="s">
        <v>80</v>
      </c>
      <c r="C39" s="27" t="s">
        <v>81</v>
      </c>
      <c r="D39" s="26"/>
      <c r="E39" s="28"/>
      <c r="F39" s="26"/>
      <c r="G39" s="29"/>
    </row>
    <row r="40" spans="2:7" ht="15" x14ac:dyDescent="0.3">
      <c r="B40" s="103"/>
      <c r="C40" s="103"/>
      <c r="D40" s="103"/>
      <c r="E40" s="103"/>
      <c r="F40" s="103"/>
      <c r="G40" s="103"/>
    </row>
    <row r="41" spans="2:7" ht="15" x14ac:dyDescent="0.3">
      <c r="B41" s="103"/>
      <c r="C41" s="103"/>
      <c r="D41" s="103"/>
      <c r="E41" s="103"/>
      <c r="F41" s="103"/>
      <c r="G41" s="103"/>
    </row>
    <row r="42" spans="2:7" ht="15" x14ac:dyDescent="0.3">
      <c r="B42" s="103"/>
      <c r="C42" s="103"/>
      <c r="D42" s="103"/>
      <c r="E42" s="103"/>
      <c r="F42" s="103"/>
      <c r="G42" s="103"/>
    </row>
    <row r="43" spans="2:7" ht="15" x14ac:dyDescent="0.3">
      <c r="B43" s="103"/>
      <c r="C43" s="103"/>
      <c r="D43" s="103"/>
      <c r="E43" s="103"/>
      <c r="F43" s="103"/>
      <c r="G43" s="103"/>
    </row>
    <row r="44" spans="2:7" ht="15" x14ac:dyDescent="0.3">
      <c r="B44" s="103"/>
      <c r="C44" s="103"/>
      <c r="D44" s="103"/>
      <c r="E44" s="103"/>
      <c r="F44" s="103"/>
      <c r="G44" s="103"/>
    </row>
    <row r="45" spans="2:7" ht="15" x14ac:dyDescent="0.3">
      <c r="B45" s="103"/>
      <c r="C45" s="103"/>
      <c r="D45" s="103"/>
      <c r="E45" s="103"/>
      <c r="F45" s="103"/>
      <c r="G45" s="103"/>
    </row>
  </sheetData>
  <mergeCells count="4">
    <mergeCell ref="C38:G38"/>
    <mergeCell ref="C35:G35"/>
    <mergeCell ref="C34:G34"/>
    <mergeCell ref="C20:G20"/>
  </mergeCells>
  <hyperlinks>
    <hyperlink ref="C20:E20" r:id="rId1" display="The data will be used to populate the global EITI data repository, available on the international EITI website: https://eiti.org/data" xr:uid="{91764B2B-390F-4282-BF0A-23BDEE8BB758}"/>
    <hyperlink ref="C34:G34" r:id="rId2" display="For the latest version of Summary data templates, see  https://eiti.org/summary-data-template" xr:uid="{9C2E2180-4461-44AD-A05F-7FFB557A97F6}"/>
    <hyperlink ref="C19:E19" r:id="rId3" display="3. This Data sheet should be submitted alongside the EITI Report. Send it to the International Secretariat: data@eiti.org " xr:uid="{2FD53678-CD97-4AD4-AF43-BF157E80D8EC}"/>
    <hyperlink ref="F34" r:id="rId4" display="Curious about your country? Check if you country implements the EITI Standard at  https://eiti.org/countries" xr:uid="{8EA84958-AA98-4BFD-BEB1-A9D863663610}"/>
    <hyperlink ref="E34:F34" r:id="rId5" display="Curious about your country? Check if you country implements the EITI Standard at  https://eiti.org/countries" xr:uid="{C3F91BDC-7793-4335-8ADC-4696DC2DE7B4}"/>
    <hyperlink ref="G34" r:id="rId6" display="Curious about your country? Check if you country implements the EITI Standard at  https://eiti.org/countries" xr:uid="{3D1C7DB1-739B-4AEC-9446-E9FD67FCE175}"/>
    <hyperlink ref="C34:G34" r:id="rId7" display="For the latest version of Summary data templates, see  https://eiti.org/summary-data-template" xr:uid="{C5DF08ED-267B-41AB-AFFD-42DF94B4D193}"/>
    <hyperlink ref="C13" r:id="rId8" location="r7-2" xr:uid="{DCCB2066-DEA9-48DD-9604-9A57ADF36272}"/>
    <hyperlink ref="C35:G35" r:id="rId9" display="Give us your feedback or report a conflict in the data! Write to us at  data@eiti.org" xr:uid="{32B9920C-C44F-4A82-84FF-E49FA7570F53}"/>
  </hyperlinks>
  <pageMargins left="0.7" right="0.7" top="0.75" bottom="0.75" header="0.3" footer="0.3"/>
  <pageSetup paperSize="9" scale="63" orientation="portrait" r:id="rId10"/>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68"/>
  <sheetViews>
    <sheetView showGridLines="0" zoomScale="85" zoomScaleNormal="85" workbookViewId="0">
      <selection activeCell="C23" sqref="C23"/>
    </sheetView>
  </sheetViews>
  <sheetFormatPr defaultColWidth="4" defaultRowHeight="24" customHeight="1" x14ac:dyDescent="0.3"/>
  <cols>
    <col min="1" max="1" width="4" style="7"/>
    <col min="2" max="2" width="4" style="7" hidden="1" customWidth="1"/>
    <col min="3" max="3" width="96.21875" style="7" customWidth="1"/>
    <col min="4" max="4" width="2.77734375" style="7" customWidth="1"/>
    <col min="5" max="5" width="36.21875" style="7" customWidth="1"/>
    <col min="6" max="6" width="2.77734375" style="7" customWidth="1"/>
    <col min="7" max="7" width="31.44140625" style="7" customWidth="1"/>
    <col min="8" max="16384" width="4" style="7"/>
  </cols>
  <sheetData>
    <row r="1" spans="1:7" ht="16.2" x14ac:dyDescent="0.3"/>
    <row r="2" spans="1:7" x14ac:dyDescent="0.3">
      <c r="C2" s="264" t="s">
        <v>82</v>
      </c>
      <c r="D2" s="264"/>
      <c r="E2" s="264"/>
      <c r="F2" s="264"/>
      <c r="G2" s="264"/>
    </row>
    <row r="3" spans="1:7" s="94" customFormat="1" x14ac:dyDescent="0.3">
      <c r="C3" s="265" t="s">
        <v>83</v>
      </c>
      <c r="D3" s="265"/>
      <c r="E3" s="265"/>
      <c r="F3" s="265"/>
      <c r="G3" s="265"/>
    </row>
    <row r="4" spans="1:7" ht="42.75" customHeight="1" x14ac:dyDescent="0.3">
      <c r="C4" s="168" t="s">
        <v>84</v>
      </c>
      <c r="D4" s="170"/>
      <c r="E4" s="170"/>
      <c r="F4" s="170"/>
      <c r="G4" s="170"/>
    </row>
    <row r="5" spans="1:7" ht="18.75" customHeight="1" x14ac:dyDescent="0.3">
      <c r="C5" s="167" t="s">
        <v>85</v>
      </c>
      <c r="D5" s="170"/>
      <c r="E5" s="170"/>
      <c r="F5" s="170"/>
      <c r="G5" s="170"/>
    </row>
    <row r="6" spans="1:7" ht="18.75" customHeight="1" x14ac:dyDescent="0.3">
      <c r="C6" s="169" t="s">
        <v>86</v>
      </c>
      <c r="D6" s="170"/>
      <c r="E6" s="170"/>
      <c r="F6" s="170"/>
      <c r="G6" s="170"/>
    </row>
    <row r="7" spans="1:7" ht="18.75" customHeight="1" x14ac:dyDescent="0.35">
      <c r="C7" s="266" t="s">
        <v>87</v>
      </c>
      <c r="D7" s="266"/>
      <c r="E7" s="266"/>
      <c r="F7" s="266"/>
      <c r="G7" s="266"/>
    </row>
    <row r="8" spans="1:7" ht="8.25" customHeight="1" x14ac:dyDescent="0.3">
      <c r="C8" s="103"/>
      <c r="D8" s="35"/>
      <c r="E8" s="35"/>
      <c r="F8" s="103"/>
      <c r="G8" s="103"/>
    </row>
    <row r="9" spans="1:7" s="103" customFormat="1" ht="39" customHeight="1" thickBot="1" x14ac:dyDescent="0.35">
      <c r="C9" s="203" t="s">
        <v>88</v>
      </c>
      <c r="D9" s="119"/>
      <c r="E9" s="204" t="s">
        <v>89</v>
      </c>
      <c r="F9" s="119"/>
      <c r="G9" s="205" t="s">
        <v>2</v>
      </c>
    </row>
    <row r="10" spans="1:7" ht="16.8" thickBot="1" x14ac:dyDescent="0.35">
      <c r="B10" s="13"/>
      <c r="C10" s="36" t="s">
        <v>90</v>
      </c>
      <c r="D10" s="119"/>
      <c r="E10" s="37"/>
      <c r="F10" s="119"/>
      <c r="G10" s="37"/>
    </row>
    <row r="11" spans="1:7" ht="16.2" x14ac:dyDescent="0.3">
      <c r="A11" s="9"/>
      <c r="B11" s="9" t="s">
        <v>80</v>
      </c>
      <c r="C11" s="38" t="s">
        <v>91</v>
      </c>
      <c r="D11" s="26"/>
      <c r="E11" s="165" t="s">
        <v>1134</v>
      </c>
      <c r="F11" s="26"/>
      <c r="G11" s="139"/>
    </row>
    <row r="12" spans="1:7" ht="16.2" x14ac:dyDescent="0.3">
      <c r="A12" s="9"/>
      <c r="B12" s="9" t="s">
        <v>80</v>
      </c>
      <c r="C12" s="38" t="s">
        <v>93</v>
      </c>
      <c r="D12" s="26"/>
      <c r="E12" s="41" t="str">
        <f>IFERROR(VLOOKUP($E$11,Table1_Country_codes_and_currencies[],3,FALSE),"")</f>
        <v>GIN</v>
      </c>
      <c r="F12" s="26"/>
      <c r="G12" s="139"/>
    </row>
    <row r="13" spans="1:7" ht="16.2" x14ac:dyDescent="0.3">
      <c r="B13" s="9" t="s">
        <v>80</v>
      </c>
      <c r="C13" s="38" t="s">
        <v>94</v>
      </c>
      <c r="D13" s="26"/>
      <c r="E13" s="41" t="str">
        <f>IFERROR(VLOOKUP($E$11,Table1_Country_codes_and_currencies[],7,FALSE),"")</f>
        <v>Franc guinéen</v>
      </c>
      <c r="F13" s="26"/>
      <c r="G13" s="39"/>
    </row>
    <row r="14" spans="1:7" ht="16.8" thickBot="1" x14ac:dyDescent="0.35">
      <c r="B14" s="9" t="s">
        <v>80</v>
      </c>
      <c r="C14" s="45" t="s">
        <v>95</v>
      </c>
      <c r="D14" s="42"/>
      <c r="E14" s="43" t="str">
        <f>IFERROR(VLOOKUP($E$11,Table1_Country_codes_and_currencies[],5,FALSE),"")</f>
        <v>GNF</v>
      </c>
      <c r="F14" s="42"/>
      <c r="G14" s="44"/>
    </row>
    <row r="15" spans="1:7" ht="16.8" thickBot="1" x14ac:dyDescent="0.35">
      <c r="B15" s="13"/>
      <c r="C15" s="36" t="s">
        <v>96</v>
      </c>
      <c r="D15" s="119"/>
      <c r="E15" s="37"/>
      <c r="F15" s="119"/>
      <c r="G15" s="37"/>
    </row>
    <row r="16" spans="1:7" ht="16.2" x14ac:dyDescent="0.3">
      <c r="A16" s="9"/>
      <c r="B16" s="9" t="s">
        <v>97</v>
      </c>
      <c r="C16" s="38" t="s">
        <v>98</v>
      </c>
      <c r="D16" s="26"/>
      <c r="E16" s="233">
        <v>44927</v>
      </c>
      <c r="F16" s="26"/>
      <c r="G16" s="39"/>
    </row>
    <row r="17" spans="1:7" ht="16.8" thickBot="1" x14ac:dyDescent="0.35">
      <c r="A17" s="9"/>
      <c r="B17" s="9" t="s">
        <v>97</v>
      </c>
      <c r="C17" s="45" t="s">
        <v>99</v>
      </c>
      <c r="D17" s="42"/>
      <c r="E17" s="233">
        <v>45291</v>
      </c>
      <c r="F17" s="42"/>
      <c r="G17" s="44"/>
    </row>
    <row r="18" spans="1:7" ht="18" customHeight="1" thickBot="1" x14ac:dyDescent="0.35">
      <c r="A18" s="9"/>
      <c r="B18" s="9" t="s">
        <v>100</v>
      </c>
      <c r="C18" s="36" t="s">
        <v>101</v>
      </c>
      <c r="D18" s="119"/>
      <c r="E18" s="120"/>
      <c r="F18" s="119"/>
      <c r="G18" s="120"/>
    </row>
    <row r="19" spans="1:7" ht="15.6" customHeight="1" x14ac:dyDescent="0.3">
      <c r="B19" s="9" t="s">
        <v>100</v>
      </c>
      <c r="C19" s="40" t="s">
        <v>102</v>
      </c>
      <c r="D19" s="26"/>
      <c r="E19" s="41"/>
      <c r="F19" s="26"/>
      <c r="G19" s="26"/>
    </row>
    <row r="20" spans="1:7" ht="16.5" customHeight="1" x14ac:dyDescent="0.3">
      <c r="A20" s="9"/>
      <c r="B20" s="9" t="s">
        <v>100</v>
      </c>
      <c r="C20" s="49" t="s">
        <v>103</v>
      </c>
      <c r="D20" s="26"/>
      <c r="E20" s="161" t="s">
        <v>319</v>
      </c>
      <c r="F20" s="26"/>
      <c r="G20" s="47"/>
    </row>
    <row r="21" spans="1:7" ht="16.5" customHeight="1" x14ac:dyDescent="0.3">
      <c r="A21" s="9"/>
      <c r="B21" s="9" t="s">
        <v>100</v>
      </c>
      <c r="C21" s="49" t="s">
        <v>105</v>
      </c>
      <c r="D21" s="26"/>
      <c r="E21" s="161" t="s">
        <v>319</v>
      </c>
      <c r="F21" s="26"/>
      <c r="G21" s="47"/>
    </row>
    <row r="22" spans="1:7" ht="15.6" customHeight="1" x14ac:dyDescent="0.3">
      <c r="B22" s="9" t="s">
        <v>100</v>
      </c>
      <c r="C22" s="49" t="s">
        <v>106</v>
      </c>
      <c r="D22" s="26"/>
      <c r="E22" s="161" t="s">
        <v>319</v>
      </c>
      <c r="F22" s="26"/>
      <c r="G22" s="47"/>
    </row>
    <row r="23" spans="1:7" ht="18" customHeight="1" x14ac:dyDescent="0.3">
      <c r="B23" s="9" t="s">
        <v>100</v>
      </c>
      <c r="C23" s="49" t="s">
        <v>107</v>
      </c>
      <c r="D23" s="26"/>
      <c r="E23" s="161" t="s">
        <v>318</v>
      </c>
      <c r="F23" s="26"/>
      <c r="G23" s="47"/>
    </row>
    <row r="24" spans="1:7" ht="16.2" x14ac:dyDescent="0.3">
      <c r="B24" s="9" t="s">
        <v>100</v>
      </c>
      <c r="C24" s="50" t="s">
        <v>108</v>
      </c>
      <c r="D24" s="26"/>
      <c r="E24" s="161" t="s">
        <v>1932</v>
      </c>
      <c r="F24" s="26"/>
      <c r="G24" s="47"/>
    </row>
    <row r="25" spans="1:7" ht="16.2" x14ac:dyDescent="0.3">
      <c r="B25" s="9" t="s">
        <v>100</v>
      </c>
      <c r="C25" s="49" t="s">
        <v>109</v>
      </c>
      <c r="D25" s="26"/>
      <c r="E25" s="28">
        <f>ROWS(Government_agencies[Nom complet de l’entité])</f>
        <v>10</v>
      </c>
      <c r="F25" s="26"/>
      <c r="G25" s="47"/>
    </row>
    <row r="26" spans="1:7" ht="16.2" x14ac:dyDescent="0.3">
      <c r="B26" s="9" t="s">
        <v>100</v>
      </c>
      <c r="C26" s="49" t="s">
        <v>110</v>
      </c>
      <c r="D26" s="51"/>
      <c r="E26" s="28">
        <f>ROWS(Companies[Nom complet de l’entreprise])</f>
        <v>18</v>
      </c>
      <c r="F26" s="26"/>
      <c r="G26" s="52"/>
    </row>
    <row r="27" spans="1:7" ht="16.2" x14ac:dyDescent="0.3">
      <c r="B27" s="9" t="s">
        <v>100</v>
      </c>
      <c r="C27" s="53" t="s">
        <v>111</v>
      </c>
      <c r="D27" s="26"/>
      <c r="E27" s="162" t="s">
        <v>979</v>
      </c>
      <c r="F27" s="46"/>
      <c r="G27" s="47"/>
    </row>
    <row r="28" spans="1:7" ht="16.2" x14ac:dyDescent="0.3">
      <c r="B28" s="9" t="s">
        <v>100</v>
      </c>
      <c r="C28" s="54" t="s">
        <v>112</v>
      </c>
      <c r="D28" s="26"/>
      <c r="E28" s="163">
        <v>8512.0637999999999</v>
      </c>
      <c r="F28" s="26"/>
      <c r="G28" s="47"/>
    </row>
    <row r="29" spans="1:7" ht="29.4" thickBot="1" x14ac:dyDescent="0.35">
      <c r="B29" s="9" t="s">
        <v>100</v>
      </c>
      <c r="C29" s="99" t="s">
        <v>113</v>
      </c>
      <c r="D29" s="42"/>
      <c r="E29" s="236" t="s">
        <v>2039</v>
      </c>
      <c r="F29" s="42"/>
      <c r="G29" s="60"/>
    </row>
    <row r="30" spans="1:7" s="12" customFormat="1" ht="16.8" thickBot="1" x14ac:dyDescent="0.35">
      <c r="A30" s="7"/>
      <c r="B30" s="9" t="s">
        <v>100</v>
      </c>
      <c r="C30" s="97" t="s">
        <v>114</v>
      </c>
      <c r="D30" s="42"/>
      <c r="E30" s="98"/>
      <c r="F30" s="42"/>
      <c r="G30" s="60"/>
    </row>
    <row r="31" spans="1:7" s="12" customFormat="1" ht="16.2" x14ac:dyDescent="0.3">
      <c r="A31" s="7"/>
      <c r="B31" s="9"/>
      <c r="C31" s="166" t="s">
        <v>115</v>
      </c>
      <c r="D31" s="26"/>
      <c r="E31" s="28"/>
      <c r="F31" s="26"/>
      <c r="G31" s="47"/>
    </row>
    <row r="32" spans="1:7" ht="15.6" customHeight="1" x14ac:dyDescent="0.3">
      <c r="B32" s="9" t="s">
        <v>100</v>
      </c>
      <c r="C32" s="49" t="s">
        <v>116</v>
      </c>
      <c r="D32" s="26"/>
      <c r="E32" s="161" t="s">
        <v>319</v>
      </c>
      <c r="F32" s="26"/>
      <c r="G32" s="47"/>
    </row>
    <row r="33" spans="1:7" s="9" customFormat="1" ht="16.2" x14ac:dyDescent="0.3">
      <c r="A33" s="7"/>
      <c r="C33" s="49" t="s">
        <v>117</v>
      </c>
      <c r="D33" s="26"/>
      <c r="E33" s="161" t="s">
        <v>319</v>
      </c>
      <c r="F33" s="26"/>
      <c r="G33" s="47"/>
    </row>
    <row r="34" spans="1:7" s="9" customFormat="1" ht="15.6" customHeight="1" x14ac:dyDescent="0.3">
      <c r="A34" s="7"/>
      <c r="C34" s="49" t="s">
        <v>118</v>
      </c>
      <c r="D34" s="26"/>
      <c r="E34" s="161" t="s">
        <v>319</v>
      </c>
      <c r="F34" s="26"/>
      <c r="G34" s="47"/>
    </row>
    <row r="35" spans="1:7" ht="16.8" thickBot="1" x14ac:dyDescent="0.35">
      <c r="B35" s="9"/>
      <c r="C35" s="59" t="s">
        <v>119</v>
      </c>
      <c r="D35" s="42"/>
      <c r="E35" s="164" t="s">
        <v>318</v>
      </c>
      <c r="F35" s="42"/>
      <c r="G35" s="60"/>
    </row>
    <row r="36" spans="1:7" ht="16.8" thickBot="1" x14ac:dyDescent="0.35">
      <c r="B36" s="9" t="s">
        <v>120</v>
      </c>
      <c r="C36" s="55" t="s">
        <v>121</v>
      </c>
      <c r="D36" s="56"/>
      <c r="E36" s="57"/>
      <c r="F36" s="56"/>
      <c r="G36" s="56"/>
    </row>
    <row r="37" spans="1:7" s="9" customFormat="1" ht="16.2" x14ac:dyDescent="0.3">
      <c r="A37" s="7"/>
      <c r="B37" s="9" t="s">
        <v>120</v>
      </c>
      <c r="C37" s="38" t="s">
        <v>122</v>
      </c>
      <c r="D37" s="26"/>
      <c r="E37" s="165" t="s">
        <v>1933</v>
      </c>
      <c r="F37" s="26"/>
      <c r="G37" s="39"/>
    </row>
    <row r="38" spans="1:7" ht="16.2" x14ac:dyDescent="0.3">
      <c r="C38" s="38" t="s">
        <v>123</v>
      </c>
      <c r="D38" s="26"/>
      <c r="E38" s="165" t="s">
        <v>1934</v>
      </c>
      <c r="F38" s="26"/>
      <c r="G38" s="39"/>
    </row>
    <row r="39" spans="1:7" ht="16.8" thickBot="1" x14ac:dyDescent="0.35">
      <c r="C39" s="38" t="s">
        <v>124</v>
      </c>
      <c r="D39" s="26"/>
      <c r="E39" s="236" t="s">
        <v>1935</v>
      </c>
      <c r="F39" s="26"/>
      <c r="G39" s="39"/>
    </row>
    <row r="40" spans="1:7" ht="16.8" thickBot="1" x14ac:dyDescent="0.35">
      <c r="C40" s="58"/>
      <c r="D40" s="42"/>
      <c r="E40" s="43"/>
      <c r="F40" s="42"/>
      <c r="G40" s="48"/>
    </row>
    <row r="41" spans="1:7" s="9" customFormat="1" ht="16.8" thickBot="1" x14ac:dyDescent="0.35">
      <c r="A41" s="7"/>
      <c r="B41" s="7"/>
      <c r="C41" s="268"/>
      <c r="D41" s="268"/>
      <c r="E41" s="268"/>
      <c r="F41" s="268"/>
      <c r="G41" s="268"/>
    </row>
    <row r="42" spans="1:7" ht="16.2" x14ac:dyDescent="0.3">
      <c r="C42" s="171" t="s">
        <v>125</v>
      </c>
      <c r="D42" s="9"/>
      <c r="E42" s="10"/>
      <c r="F42" s="9"/>
      <c r="G42" s="9"/>
    </row>
    <row r="43" spans="1:7" ht="15" customHeight="1" x14ac:dyDescent="0.3">
      <c r="C43" s="8"/>
      <c r="D43" s="8"/>
      <c r="E43" s="8"/>
      <c r="F43" s="8"/>
    </row>
    <row r="44" spans="1:7" ht="15" customHeight="1" x14ac:dyDescent="0.3"/>
    <row r="45" spans="1:7" ht="16.2" x14ac:dyDescent="0.3">
      <c r="C45" s="269"/>
      <c r="D45" s="269"/>
      <c r="E45" s="269"/>
      <c r="F45" s="269"/>
      <c r="G45" s="269"/>
    </row>
    <row r="46" spans="1:7" ht="16.2" x14ac:dyDescent="0.3">
      <c r="C46" s="269"/>
      <c r="D46" s="269"/>
      <c r="E46" s="269"/>
      <c r="F46" s="269"/>
      <c r="G46" s="269"/>
    </row>
    <row r="47" spans="1:7" ht="18.75" customHeight="1" x14ac:dyDescent="0.3">
      <c r="C47" s="269"/>
      <c r="D47" s="269"/>
      <c r="E47" s="269"/>
      <c r="F47" s="269"/>
      <c r="G47" s="269"/>
    </row>
    <row r="48" spans="1:7" ht="16.2" x14ac:dyDescent="0.3">
      <c r="C48" s="269"/>
      <c r="D48" s="269"/>
      <c r="E48" s="269"/>
      <c r="F48" s="269"/>
      <c r="G48" s="269"/>
    </row>
    <row r="49" spans="3:6" ht="16.2" x14ac:dyDescent="0.3">
      <c r="C49" s="8"/>
      <c r="D49" s="8"/>
      <c r="E49" s="8"/>
      <c r="F49" s="8"/>
    </row>
    <row r="50" spans="3:6" ht="16.2" x14ac:dyDescent="0.3">
      <c r="C50" s="267"/>
      <c r="D50" s="267"/>
      <c r="E50" s="267"/>
    </row>
    <row r="51" spans="3:6" ht="16.2" x14ac:dyDescent="0.3">
      <c r="C51" s="267"/>
      <c r="D51" s="267"/>
      <c r="E51" s="267"/>
    </row>
    <row r="52" spans="3:6" ht="16.2" x14ac:dyDescent="0.3"/>
    <row r="53" spans="3:6" ht="16.2" x14ac:dyDescent="0.3"/>
    <row r="54" spans="3:6" ht="16.2" x14ac:dyDescent="0.3"/>
    <row r="55" spans="3:6" ht="16.2" x14ac:dyDescent="0.3"/>
    <row r="56" spans="3:6" ht="16.2" x14ac:dyDescent="0.3"/>
    <row r="57" spans="3:6" ht="16.2" x14ac:dyDescent="0.3"/>
    <row r="58" spans="3:6" ht="16.2" x14ac:dyDescent="0.3"/>
    <row r="59" spans="3:6" ht="16.2" x14ac:dyDescent="0.3"/>
    <row r="60" spans="3:6" ht="16.2" x14ac:dyDescent="0.3"/>
    <row r="61" spans="3:6" ht="16.2" x14ac:dyDescent="0.3"/>
    <row r="62" spans="3:6" ht="16.2" x14ac:dyDescent="0.3"/>
    <row r="63" spans="3:6" ht="16.2" x14ac:dyDescent="0.3"/>
    <row r="64" spans="3:6" ht="16.2" x14ac:dyDescent="0.3"/>
    <row r="65" ht="16.2" x14ac:dyDescent="0.3"/>
    <row r="66" ht="16.2" x14ac:dyDescent="0.3"/>
    <row r="67" ht="16.2" x14ac:dyDescent="0.3"/>
    <row r="68" ht="16.2" x14ac:dyDescent="0.3"/>
  </sheetData>
  <sheetProtection selectLockedCells="1"/>
  <dataConsolidate/>
  <mergeCells count="10">
    <mergeCell ref="C2:G2"/>
    <mergeCell ref="C3:G3"/>
    <mergeCell ref="C7:G7"/>
    <mergeCell ref="C51:E51"/>
    <mergeCell ref="C50:E50"/>
    <mergeCell ref="C41:G41"/>
    <mergeCell ref="C48:G48"/>
    <mergeCell ref="C47:G47"/>
    <mergeCell ref="C46:G46"/>
    <mergeCell ref="C45:G45"/>
  </mergeCells>
  <dataValidations disablePrompts="1" xWindow="1195" yWindow="633" count="1">
    <dataValidation type="whole" showInputMessage="1" showErrorMessage="1" sqref="E40 G18:G19 E36 F44:F1048576 F11 E18:E19 C1:G1 D11" xr:uid="{D09E7034-0A68-488C-8B6C-257C98242EEB}">
      <formula1>999999</formula1>
      <formula2>99999999</formula2>
    </dataValidation>
  </dataValidations>
  <hyperlinks>
    <hyperlink ref="C27" r:id="rId1" display="Reporting currency (ISO-4217)" xr:uid="{3F918DE8-E6E1-4830-805E-96AFBEFB916F}"/>
    <hyperlink ref="C30" r:id="rId2" location="r4-7" xr:uid="{51DB007D-E0B5-4FA0-A7A5-53C533F157EC}"/>
    <hyperlink ref="C7" r:id="rId3" xr:uid="{629C1DD5-0578-447B-BEDB-44D5374C75B4}"/>
    <hyperlink ref="C42" location="'2-Contribution économique'!A1" display="Continue to 2_Economic contirbution" xr:uid="{3F362F52-AD13-4F41-9A35-DC9C34FDBAA3}"/>
    <hyperlink ref="E29" r:id="rId4" xr:uid="{99CE3D93-A3B2-40D4-AA5B-38169FFDAF09}"/>
  </hyperlinks>
  <pageMargins left="0.25" right="0.25" top="0.75" bottom="0.75" header="0.3" footer="0.3"/>
  <pageSetup paperSize="8" fitToHeight="0" orientation="portrait" horizontalDpi="2400" verticalDpi="2400" r:id="rId5"/>
  <extLst>
    <ext xmlns:x14="http://schemas.microsoft.com/office/spreadsheetml/2009/9/main" uri="{CCE6A557-97BC-4b89-ADB6-D9C93CAAB3DF}">
      <x14:dataValidations xmlns:xm="http://schemas.microsoft.com/office/excel/2006/main" disablePrompts="1" xWindow="1195" yWindow="633" count="1">
        <x14:dataValidation type="list" allowBlank="1" showInputMessage="1" showErrorMessage="1" promptTitle="Choisir dans le menu déroulant" prompt="Veuillez sélectionner le pays concerné dans le menu déroulant." xr:uid="{7A7F03FD-8067-4877-809A-FAAEC191674A}">
          <x14:formula1>
            <xm:f>Listes!$A$3:$A$246</xm:f>
          </x14:formula1>
          <xm:sqref>E11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92"/>
  <sheetViews>
    <sheetView showGridLines="0" zoomScale="83" zoomScaleNormal="100" workbookViewId="0">
      <selection activeCell="A16" sqref="A16"/>
    </sheetView>
  </sheetViews>
  <sheetFormatPr defaultColWidth="4" defaultRowHeight="24" customHeight="1" x14ac:dyDescent="0.3"/>
  <cols>
    <col min="1" max="1" width="4" style="7"/>
    <col min="2" max="2" width="49.21875" style="7" customWidth="1"/>
    <col min="3" max="3" width="1.21875" style="7" customWidth="1"/>
    <col min="4" max="4" width="25.6640625" style="7" customWidth="1"/>
    <col min="5" max="5" width="1.21875" style="7" customWidth="1"/>
    <col min="6" max="6" width="50.5546875" style="7" customWidth="1"/>
    <col min="7" max="7" width="1.44140625" style="176" customWidth="1"/>
    <col min="8" max="8" width="36.21875" style="7" customWidth="1"/>
    <col min="9" max="9" width="1.5546875" style="7" customWidth="1"/>
    <col min="10" max="10" width="53.77734375" style="7" customWidth="1"/>
    <col min="11" max="17" width="4" style="7"/>
    <col min="18" max="18" width="42" style="7" bestFit="1" customWidth="1"/>
    <col min="19" max="16384" width="4" style="7"/>
  </cols>
  <sheetData>
    <row r="1" spans="1:18" ht="16.2" x14ac:dyDescent="0.3"/>
    <row r="2" spans="1:18" s="15" customFormat="1" x14ac:dyDescent="0.3">
      <c r="A2" s="103"/>
      <c r="B2" s="201" t="s">
        <v>126</v>
      </c>
      <c r="C2" s="174"/>
      <c r="D2" s="174"/>
      <c r="E2" s="174"/>
      <c r="F2" s="174"/>
      <c r="G2" s="181"/>
      <c r="H2" s="181"/>
      <c r="I2" s="181"/>
      <c r="J2" s="181"/>
      <c r="K2" s="103"/>
      <c r="L2" s="103"/>
      <c r="M2" s="103"/>
      <c r="N2" s="103"/>
      <c r="O2" s="103"/>
      <c r="P2" s="103"/>
      <c r="Q2" s="103"/>
      <c r="R2" s="103"/>
    </row>
    <row r="3" spans="1:18" s="15" customFormat="1" x14ac:dyDescent="0.3">
      <c r="A3" s="103"/>
      <c r="B3" s="180" t="s">
        <v>127</v>
      </c>
      <c r="C3" s="175"/>
      <c r="D3" s="175"/>
      <c r="E3" s="175"/>
      <c r="F3" s="175"/>
      <c r="G3" s="147"/>
      <c r="H3" s="147"/>
      <c r="I3" s="147"/>
      <c r="J3" s="147"/>
      <c r="K3" s="103"/>
      <c r="L3" s="103"/>
      <c r="M3" s="103"/>
      <c r="N3" s="103"/>
      <c r="O3" s="103"/>
      <c r="P3" s="103"/>
      <c r="Q3" s="103"/>
      <c r="R3" s="103"/>
    </row>
    <row r="4" spans="1:18" s="94" customFormat="1" x14ac:dyDescent="0.3">
      <c r="B4" s="271" t="s">
        <v>83</v>
      </c>
      <c r="C4" s="271"/>
      <c r="D4" s="271"/>
      <c r="E4" s="271"/>
      <c r="F4" s="271"/>
      <c r="G4" s="271"/>
      <c r="H4" s="271"/>
      <c r="I4" s="271"/>
      <c r="J4" s="271"/>
    </row>
    <row r="5" spans="1:18" s="94" customFormat="1" ht="30" x14ac:dyDescent="0.3">
      <c r="B5" s="168" t="s">
        <v>84</v>
      </c>
      <c r="C5" s="172"/>
      <c r="D5" s="172"/>
      <c r="E5" s="172"/>
      <c r="F5" s="172"/>
      <c r="G5" s="172"/>
      <c r="H5" s="172"/>
      <c r="I5" s="172"/>
      <c r="J5" s="172"/>
    </row>
    <row r="6" spans="1:18" s="94" customFormat="1" ht="30" x14ac:dyDescent="0.3">
      <c r="B6" s="167" t="s">
        <v>85</v>
      </c>
      <c r="C6" s="172"/>
      <c r="D6" s="172"/>
      <c r="E6" s="172"/>
      <c r="F6" s="172"/>
      <c r="G6" s="172"/>
      <c r="H6" s="172"/>
      <c r="I6" s="172"/>
      <c r="J6" s="172"/>
    </row>
    <row r="7" spans="1:18" s="94" customFormat="1" ht="24.75" customHeight="1" x14ac:dyDescent="0.3">
      <c r="B7" s="169" t="s">
        <v>128</v>
      </c>
      <c r="C7" s="172"/>
      <c r="D7" s="172"/>
      <c r="E7" s="172"/>
      <c r="F7" s="172"/>
      <c r="G7" s="172"/>
      <c r="H7" s="172"/>
      <c r="I7" s="172"/>
      <c r="J7" s="172"/>
    </row>
    <row r="8" spans="1:18" s="15" customFormat="1" ht="25.5" customHeight="1" x14ac:dyDescent="0.3">
      <c r="A8" s="103"/>
      <c r="B8" s="173" t="s">
        <v>129</v>
      </c>
      <c r="C8" s="173"/>
      <c r="D8" s="173"/>
      <c r="E8" s="173"/>
      <c r="F8" s="173"/>
      <c r="G8" s="173"/>
      <c r="H8" s="173"/>
      <c r="I8" s="173"/>
      <c r="J8" s="173"/>
      <c r="K8" s="103"/>
      <c r="L8" s="103"/>
      <c r="M8" s="103"/>
      <c r="N8" s="103"/>
      <c r="O8" s="103"/>
      <c r="P8" s="103"/>
      <c r="Q8" s="103"/>
      <c r="R8" s="103"/>
    </row>
    <row r="9" spans="1:18" s="15" customFormat="1" ht="15" x14ac:dyDescent="0.3">
      <c r="A9" s="103"/>
      <c r="B9" s="272" t="s">
        <v>130</v>
      </c>
      <c r="C9" s="272"/>
      <c r="D9" s="272"/>
      <c r="E9" s="272"/>
      <c r="F9" s="272"/>
      <c r="G9" s="272"/>
      <c r="H9" s="272"/>
      <c r="I9" s="272"/>
      <c r="J9" s="272"/>
      <c r="K9" s="103"/>
      <c r="L9" s="103"/>
      <c r="M9" s="103"/>
      <c r="N9" s="103"/>
      <c r="O9" s="103"/>
      <c r="P9" s="103"/>
      <c r="Q9" s="103"/>
      <c r="R9" s="103"/>
    </row>
    <row r="10" spans="1:18" s="15" customFormat="1" ht="15" x14ac:dyDescent="0.35">
      <c r="A10" s="103"/>
      <c r="B10" s="272" t="s">
        <v>131</v>
      </c>
      <c r="C10" s="272"/>
      <c r="D10" s="272"/>
      <c r="E10" s="272"/>
      <c r="F10" s="272"/>
      <c r="G10" s="272"/>
      <c r="H10" s="272"/>
      <c r="I10" s="272"/>
      <c r="J10" s="272"/>
      <c r="K10" s="103"/>
      <c r="L10" s="103"/>
      <c r="M10" s="103"/>
      <c r="N10" s="103"/>
      <c r="O10" s="103"/>
      <c r="P10" s="103"/>
      <c r="Q10" s="103"/>
      <c r="R10" s="14"/>
    </row>
    <row r="11" spans="1:18" s="15" customFormat="1" ht="15" x14ac:dyDescent="0.3">
      <c r="A11" s="103"/>
      <c r="B11" s="272" t="s">
        <v>132</v>
      </c>
      <c r="C11" s="272"/>
      <c r="D11" s="272"/>
      <c r="E11" s="272"/>
      <c r="F11" s="272"/>
      <c r="G11" s="272"/>
      <c r="H11" s="272"/>
      <c r="I11" s="272"/>
      <c r="J11" s="272"/>
      <c r="K11" s="103"/>
      <c r="L11" s="103"/>
      <c r="M11" s="103"/>
      <c r="N11" s="103"/>
      <c r="O11" s="103"/>
      <c r="P11" s="103"/>
      <c r="Q11" s="103"/>
      <c r="R11" s="103"/>
    </row>
    <row r="12" spans="1:18" s="15" customFormat="1" ht="17.100000000000001" customHeight="1" x14ac:dyDescent="0.3">
      <c r="A12" s="103"/>
      <c r="B12" s="272" t="s">
        <v>133</v>
      </c>
      <c r="C12" s="272"/>
      <c r="D12" s="272"/>
      <c r="E12" s="272"/>
      <c r="F12" s="272"/>
      <c r="G12" s="272"/>
      <c r="H12" s="272"/>
      <c r="I12" s="272"/>
      <c r="J12" s="272"/>
      <c r="K12" s="103"/>
      <c r="L12" s="103"/>
      <c r="M12" s="103"/>
      <c r="N12" s="103"/>
      <c r="O12" s="103"/>
      <c r="P12" s="103"/>
      <c r="Q12" s="103"/>
      <c r="R12" s="103"/>
    </row>
    <row r="13" spans="1:18" s="15" customFormat="1" ht="15" customHeight="1" x14ac:dyDescent="0.35">
      <c r="A13" s="103"/>
      <c r="B13" s="270" t="s">
        <v>134</v>
      </c>
      <c r="C13" s="270"/>
      <c r="D13" s="270"/>
      <c r="E13" s="270"/>
      <c r="F13" s="270"/>
      <c r="G13" s="270"/>
      <c r="H13" s="270"/>
      <c r="I13" s="270"/>
      <c r="J13" s="270"/>
      <c r="K13" s="103"/>
      <c r="L13" s="103"/>
      <c r="M13" s="103"/>
      <c r="N13" s="103"/>
      <c r="O13" s="103"/>
      <c r="P13" s="103"/>
      <c r="Q13" s="103"/>
      <c r="R13" s="103"/>
    </row>
    <row r="14" spans="1:18" s="15" customFormat="1" ht="15" x14ac:dyDescent="0.3">
      <c r="A14" s="103"/>
      <c r="B14" s="31"/>
      <c r="C14" s="103"/>
      <c r="D14" s="61"/>
      <c r="E14" s="103"/>
      <c r="F14" s="61"/>
      <c r="G14" s="147"/>
      <c r="H14" s="61"/>
      <c r="I14" s="103"/>
      <c r="J14" s="103"/>
      <c r="K14" s="103"/>
      <c r="L14" s="103"/>
      <c r="M14" s="103"/>
      <c r="N14" s="103"/>
      <c r="O14" s="103"/>
      <c r="P14" s="103"/>
      <c r="Q14" s="103"/>
      <c r="R14" s="103"/>
    </row>
    <row r="15" spans="1:18" s="103" customFormat="1" ht="15" x14ac:dyDescent="0.3">
      <c r="B15" s="27" t="s">
        <v>135</v>
      </c>
      <c r="D15" s="27" t="s">
        <v>136</v>
      </c>
      <c r="F15" s="27" t="s">
        <v>137</v>
      </c>
      <c r="G15" s="202"/>
      <c r="H15" s="27" t="s">
        <v>138</v>
      </c>
      <c r="J15" s="72" t="s">
        <v>139</v>
      </c>
    </row>
    <row r="16" spans="1:18" s="100" customFormat="1" ht="9.75" customHeight="1" x14ac:dyDescent="0.3">
      <c r="B16" s="101"/>
      <c r="D16" s="101"/>
      <c r="F16" s="101"/>
      <c r="G16" s="177"/>
      <c r="H16" s="101"/>
      <c r="J16" s="102"/>
    </row>
    <row r="17" spans="1:18" s="100" customFormat="1" ht="18.600000000000001" x14ac:dyDescent="0.3">
      <c r="B17" s="132" t="s">
        <v>140</v>
      </c>
      <c r="C17" s="103"/>
      <c r="D17" s="124"/>
      <c r="E17" s="145"/>
      <c r="F17" s="182"/>
      <c r="G17" s="149"/>
      <c r="H17" s="124"/>
      <c r="I17" s="103"/>
      <c r="J17" s="112"/>
    </row>
    <row r="18" spans="1:18" s="100" customFormat="1" ht="30" x14ac:dyDescent="0.3">
      <c r="B18" s="65" t="s">
        <v>141</v>
      </c>
      <c r="C18" s="103"/>
      <c r="D18" s="124"/>
      <c r="E18" s="145"/>
      <c r="F18" s="239"/>
      <c r="G18" s="154"/>
      <c r="H18" s="71"/>
      <c r="I18" s="103"/>
      <c r="J18" s="113"/>
    </row>
    <row r="19" spans="1:18" s="100" customFormat="1" ht="18.600000000000001" x14ac:dyDescent="0.3">
      <c r="B19" s="65" t="s">
        <v>142</v>
      </c>
      <c r="C19" s="143"/>
      <c r="D19" s="226"/>
      <c r="E19" s="103"/>
      <c r="F19" s="239"/>
      <c r="G19" s="154"/>
      <c r="H19" s="71"/>
      <c r="I19" s="103"/>
      <c r="J19" s="113"/>
    </row>
    <row r="20" spans="1:18" s="100" customFormat="1" ht="18.600000000000001" x14ac:dyDescent="0.3">
      <c r="B20" s="303"/>
      <c r="C20" s="103"/>
      <c r="D20" s="243"/>
      <c r="E20" s="103"/>
      <c r="F20" s="113"/>
      <c r="G20" s="154"/>
      <c r="H20" s="71"/>
      <c r="I20" s="103"/>
      <c r="J20" s="113"/>
    </row>
    <row r="21" spans="1:18" s="100" customFormat="1" ht="18.600000000000001" x14ac:dyDescent="0.3">
      <c r="B21" s="303"/>
      <c r="C21" s="103"/>
      <c r="D21" s="244"/>
      <c r="E21" s="103"/>
      <c r="F21" s="113"/>
      <c r="G21" s="154"/>
      <c r="H21" s="71"/>
      <c r="I21" s="103"/>
      <c r="J21" s="113"/>
    </row>
    <row r="22" spans="1:18" s="100" customFormat="1" ht="18.600000000000001" x14ac:dyDescent="0.3">
      <c r="B22" s="304"/>
      <c r="C22" s="103"/>
      <c r="D22" s="245"/>
      <c r="E22" s="103"/>
      <c r="F22" s="114"/>
      <c r="G22" s="154"/>
      <c r="H22" s="71"/>
      <c r="I22" s="103"/>
      <c r="J22" s="113"/>
    </row>
    <row r="23" spans="1:18" s="100" customFormat="1" ht="18.600000000000001" x14ac:dyDescent="0.3">
      <c r="G23" s="154"/>
      <c r="H23" s="71"/>
      <c r="I23" s="103"/>
      <c r="J23" s="114"/>
    </row>
    <row r="24" spans="1:18" s="129" customFormat="1" ht="18.600000000000001" x14ac:dyDescent="0.3">
      <c r="A24" s="100"/>
      <c r="B24" s="133"/>
      <c r="C24" s="100"/>
      <c r="D24" s="101"/>
      <c r="E24" s="100"/>
      <c r="F24" s="133"/>
      <c r="G24" s="177"/>
      <c r="H24" s="101"/>
      <c r="I24" s="100"/>
      <c r="J24" s="102"/>
      <c r="K24" s="100"/>
      <c r="L24" s="100"/>
      <c r="M24" s="100"/>
      <c r="N24" s="100"/>
      <c r="O24" s="100"/>
      <c r="P24" s="100"/>
      <c r="Q24" s="100"/>
      <c r="R24" s="100"/>
    </row>
    <row r="25" spans="1:18" s="15" customFormat="1" ht="30" x14ac:dyDescent="0.3">
      <c r="A25" s="103"/>
      <c r="B25" s="62" t="s">
        <v>143</v>
      </c>
      <c r="C25" s="103"/>
      <c r="D25" s="124"/>
      <c r="E25" s="103"/>
      <c r="F25" s="111"/>
      <c r="G25" s="149"/>
      <c r="H25" s="130"/>
      <c r="I25" s="103"/>
      <c r="J25" s="182"/>
      <c r="K25" s="103"/>
      <c r="L25" s="103"/>
      <c r="M25" s="103"/>
      <c r="N25" s="103"/>
      <c r="O25" s="103"/>
      <c r="P25" s="103"/>
      <c r="Q25" s="103"/>
      <c r="R25" s="103"/>
    </row>
    <row r="26" spans="1:18" s="15" customFormat="1" ht="15" x14ac:dyDescent="0.3">
      <c r="A26" s="103"/>
      <c r="B26" s="104" t="s">
        <v>144</v>
      </c>
      <c r="C26" s="103"/>
      <c r="D26" s="124"/>
      <c r="E26" s="103"/>
      <c r="F26" s="121"/>
      <c r="G26" s="149"/>
      <c r="H26" s="121"/>
      <c r="I26" s="103"/>
      <c r="J26" s="178"/>
      <c r="K26" s="103"/>
      <c r="L26" s="103"/>
      <c r="M26" s="103"/>
      <c r="N26" s="103"/>
      <c r="O26" s="103"/>
      <c r="P26" s="103"/>
      <c r="Q26" s="103"/>
      <c r="R26" s="103"/>
    </row>
    <row r="27" spans="1:18" s="15" customFormat="1" ht="43.2" x14ac:dyDescent="0.3">
      <c r="A27" s="103"/>
      <c r="B27" s="65" t="s">
        <v>145</v>
      </c>
      <c r="C27" s="103"/>
      <c r="D27" s="124"/>
      <c r="E27" s="103"/>
      <c r="F27" s="239" t="s">
        <v>1938</v>
      </c>
      <c r="G27" s="118"/>
      <c r="H27" s="131"/>
      <c r="I27" s="103"/>
      <c r="J27" s="178"/>
      <c r="K27" s="103"/>
      <c r="L27" s="103"/>
      <c r="M27" s="103"/>
      <c r="N27" s="103"/>
      <c r="O27" s="103"/>
      <c r="P27" s="103"/>
      <c r="Q27" s="103"/>
      <c r="R27" s="103"/>
    </row>
    <row r="28" spans="1:18" s="15" customFormat="1" ht="43.2" x14ac:dyDescent="0.3">
      <c r="A28" s="103"/>
      <c r="B28" s="65" t="s">
        <v>146</v>
      </c>
      <c r="C28" s="103"/>
      <c r="D28" s="124"/>
      <c r="E28" s="103"/>
      <c r="F28" s="239" t="s">
        <v>1938</v>
      </c>
      <c r="G28" s="118"/>
      <c r="H28" s="131"/>
      <c r="I28" s="103"/>
      <c r="J28" s="178"/>
      <c r="K28" s="103"/>
      <c r="L28" s="103"/>
      <c r="M28" s="103"/>
      <c r="N28" s="103"/>
      <c r="O28" s="103"/>
      <c r="P28" s="103"/>
      <c r="Q28" s="103"/>
      <c r="R28" s="103"/>
    </row>
    <row r="29" spans="1:18" s="15" customFormat="1" ht="15" x14ac:dyDescent="0.3">
      <c r="A29" s="103"/>
      <c r="B29" s="160" t="s">
        <v>1936</v>
      </c>
      <c r="C29" s="103"/>
      <c r="D29" s="243">
        <v>123067415</v>
      </c>
      <c r="E29" s="103"/>
      <c r="F29" s="158" t="s">
        <v>152</v>
      </c>
      <c r="G29" s="118"/>
      <c r="H29" s="113"/>
      <c r="I29" s="103"/>
      <c r="J29" s="113"/>
      <c r="K29" s="103"/>
      <c r="L29" s="103"/>
      <c r="M29" s="103"/>
      <c r="N29" s="103"/>
      <c r="O29" s="103"/>
      <c r="P29" s="103"/>
      <c r="Q29" s="103"/>
      <c r="R29" s="103"/>
    </row>
    <row r="30" spans="1:18" s="15" customFormat="1" ht="15" x14ac:dyDescent="0.3">
      <c r="A30" s="103"/>
      <c r="B30" s="66" t="str">
        <f>LEFT(B29,SEARCH(",",B29))&amp;" value"</f>
        <v>Bauxite, value</v>
      </c>
      <c r="C30" s="103"/>
      <c r="D30" s="244">
        <v>26529</v>
      </c>
      <c r="E30" s="103"/>
      <c r="F30" s="158" t="s">
        <v>979</v>
      </c>
      <c r="G30" s="118"/>
      <c r="H30" s="113"/>
      <c r="I30" s="103"/>
      <c r="J30" s="113" t="s">
        <v>1940</v>
      </c>
      <c r="K30" s="103"/>
      <c r="L30" s="103"/>
      <c r="M30" s="103"/>
      <c r="N30" s="103"/>
      <c r="O30" s="103"/>
      <c r="P30" s="103"/>
      <c r="Q30" s="103"/>
      <c r="R30" s="103"/>
    </row>
    <row r="31" spans="1:18" s="15" customFormat="1" ht="15" x14ac:dyDescent="0.3">
      <c r="A31" s="103"/>
      <c r="B31" s="160" t="s">
        <v>1937</v>
      </c>
      <c r="C31" s="103"/>
      <c r="D31" s="244">
        <v>251922</v>
      </c>
      <c r="E31" s="103"/>
      <c r="F31" s="158" t="s">
        <v>152</v>
      </c>
      <c r="G31" s="118"/>
      <c r="H31" s="113"/>
      <c r="I31" s="103"/>
      <c r="J31" s="113"/>
      <c r="K31" s="103"/>
      <c r="L31" s="103"/>
      <c r="M31" s="103"/>
      <c r="N31" s="103"/>
      <c r="O31" s="103"/>
      <c r="P31" s="103"/>
      <c r="Q31" s="103"/>
      <c r="R31" s="103"/>
    </row>
    <row r="32" spans="1:18" s="15" customFormat="1" ht="15" x14ac:dyDescent="0.3">
      <c r="A32" s="103"/>
      <c r="B32" s="66" t="str">
        <f>LEFT(B31,SEARCH(",",B31))&amp;" value"</f>
        <v>Alumine, value</v>
      </c>
      <c r="C32" s="103"/>
      <c r="D32" s="244">
        <v>609</v>
      </c>
      <c r="E32" s="103"/>
      <c r="F32" s="158" t="s">
        <v>979</v>
      </c>
      <c r="G32" s="118"/>
      <c r="H32" s="113"/>
      <c r="I32" s="103"/>
      <c r="J32" s="113" t="s">
        <v>1940</v>
      </c>
      <c r="K32" s="103"/>
      <c r="L32" s="103"/>
      <c r="M32" s="103"/>
      <c r="N32" s="103"/>
      <c r="O32" s="103"/>
      <c r="P32" s="103"/>
      <c r="Q32" s="103"/>
      <c r="R32" s="103"/>
    </row>
    <row r="33" spans="1:18" s="15" customFormat="1" ht="15" x14ac:dyDescent="0.3">
      <c r="A33" s="103"/>
      <c r="B33" s="160" t="s">
        <v>151</v>
      </c>
      <c r="C33" s="103"/>
      <c r="D33" s="244">
        <v>17507</v>
      </c>
      <c r="E33" s="103"/>
      <c r="F33" s="158" t="s">
        <v>1939</v>
      </c>
      <c r="G33" s="118"/>
      <c r="H33" s="113"/>
      <c r="I33" s="103"/>
      <c r="J33" s="113"/>
      <c r="K33" s="103"/>
      <c r="L33" s="103"/>
      <c r="M33" s="103"/>
      <c r="N33" s="103"/>
      <c r="O33" s="103"/>
      <c r="P33" s="103"/>
      <c r="Q33" s="103"/>
      <c r="R33" s="103"/>
    </row>
    <row r="34" spans="1:18" s="15" customFormat="1" ht="15" x14ac:dyDescent="0.3">
      <c r="A34" s="103"/>
      <c r="B34" s="67" t="str">
        <f>LEFT(B33,SEARCH(",",B33))&amp;" value"</f>
        <v>Or (7108), value</v>
      </c>
      <c r="C34" s="103"/>
      <c r="D34" s="245">
        <v>6886</v>
      </c>
      <c r="E34" s="103"/>
      <c r="F34" s="159" t="s">
        <v>979</v>
      </c>
      <c r="G34" s="118"/>
      <c r="H34" s="114"/>
      <c r="I34" s="103"/>
      <c r="J34" s="114" t="s">
        <v>1940</v>
      </c>
      <c r="K34" s="103"/>
      <c r="L34" s="103"/>
      <c r="M34" s="103"/>
      <c r="N34" s="103"/>
      <c r="O34" s="103"/>
      <c r="P34" s="103"/>
      <c r="Q34" s="103"/>
      <c r="R34" s="103"/>
    </row>
    <row r="35" spans="1:18" s="15" customFormat="1" ht="15" x14ac:dyDescent="0.3">
      <c r="A35" s="103"/>
      <c r="K35" s="103"/>
      <c r="L35" s="103"/>
      <c r="M35" s="103"/>
      <c r="N35" s="103"/>
      <c r="O35" s="103"/>
      <c r="P35" s="103"/>
      <c r="Q35" s="103"/>
      <c r="R35" s="103"/>
    </row>
    <row r="36" spans="1:18" s="15" customFormat="1" ht="15" x14ac:dyDescent="0.3">
      <c r="A36" s="103"/>
      <c r="K36" s="103"/>
      <c r="L36" s="103"/>
      <c r="M36" s="103"/>
      <c r="N36" s="103"/>
      <c r="O36" s="103"/>
      <c r="P36" s="103"/>
      <c r="Q36" s="103"/>
      <c r="R36" s="103"/>
    </row>
    <row r="37" spans="1:18" s="15" customFormat="1" ht="15" x14ac:dyDescent="0.3">
      <c r="A37" s="103"/>
      <c r="K37" s="103"/>
      <c r="L37" s="103"/>
      <c r="M37" s="103"/>
      <c r="N37" s="103"/>
      <c r="O37" s="103"/>
      <c r="P37" s="103"/>
      <c r="Q37" s="103"/>
      <c r="R37" s="103"/>
    </row>
    <row r="38" spans="1:18" s="15" customFormat="1" ht="15" x14ac:dyDescent="0.3">
      <c r="A38" s="103"/>
      <c r="K38" s="103"/>
      <c r="L38" s="103"/>
      <c r="M38" s="103"/>
      <c r="N38" s="103"/>
      <c r="O38" s="103"/>
      <c r="P38" s="103"/>
      <c r="Q38" s="103"/>
      <c r="R38" s="103"/>
    </row>
    <row r="39" spans="1:18" s="15" customFormat="1" ht="15" x14ac:dyDescent="0.3">
      <c r="A39" s="103"/>
      <c r="B39" s="31"/>
      <c r="C39" s="103"/>
      <c r="D39" s="61"/>
      <c r="E39" s="103"/>
      <c r="F39" s="61"/>
      <c r="G39" s="147"/>
      <c r="H39" s="61"/>
      <c r="I39" s="103"/>
      <c r="J39" s="103"/>
      <c r="K39" s="103"/>
      <c r="L39" s="103"/>
      <c r="M39" s="103"/>
      <c r="N39" s="103"/>
      <c r="O39" s="103"/>
      <c r="P39" s="103"/>
      <c r="Q39" s="103"/>
      <c r="R39" s="103"/>
    </row>
    <row r="40" spans="1:18" s="15" customFormat="1" ht="15" x14ac:dyDescent="0.3">
      <c r="A40" s="103"/>
      <c r="B40" s="62" t="s">
        <v>157</v>
      </c>
      <c r="C40" s="103"/>
      <c r="D40" s="124"/>
      <c r="E40" s="103"/>
      <c r="F40" s="111"/>
      <c r="G40" s="149"/>
      <c r="H40" s="124"/>
      <c r="I40" s="103"/>
      <c r="J40" s="112"/>
      <c r="K40" s="103"/>
      <c r="L40" s="103"/>
      <c r="M40" s="103"/>
      <c r="N40" s="103"/>
      <c r="O40" s="103"/>
      <c r="P40" s="103"/>
      <c r="Q40" s="103"/>
      <c r="R40" s="103"/>
    </row>
    <row r="41" spans="1:18" s="15" customFormat="1" ht="43.2" x14ac:dyDescent="0.3">
      <c r="A41" s="103"/>
      <c r="B41" s="65" t="s">
        <v>158</v>
      </c>
      <c r="C41" s="103"/>
      <c r="D41" s="124"/>
      <c r="E41" s="103"/>
      <c r="F41" s="239" t="s">
        <v>1938</v>
      </c>
      <c r="G41" s="179"/>
      <c r="H41" s="144"/>
      <c r="I41" s="103"/>
      <c r="J41" s="113"/>
      <c r="K41" s="103"/>
      <c r="L41" s="103"/>
      <c r="M41" s="103"/>
      <c r="N41" s="103"/>
      <c r="O41" s="103"/>
      <c r="P41" s="103"/>
      <c r="Q41" s="103"/>
      <c r="R41" s="103"/>
    </row>
    <row r="42" spans="1:18" s="15" customFormat="1" ht="43.2" x14ac:dyDescent="0.3">
      <c r="A42" s="103"/>
      <c r="B42" s="65" t="s">
        <v>159</v>
      </c>
      <c r="C42" s="103"/>
      <c r="D42" s="124"/>
      <c r="E42" s="103"/>
      <c r="F42" s="239" t="s">
        <v>1938</v>
      </c>
      <c r="G42" s="179"/>
      <c r="H42" s="145"/>
      <c r="I42" s="103"/>
      <c r="J42" s="113"/>
      <c r="K42" s="103"/>
      <c r="L42" s="103"/>
      <c r="M42" s="103"/>
      <c r="N42" s="103"/>
      <c r="O42" s="103"/>
      <c r="P42" s="103"/>
      <c r="Q42" s="103"/>
      <c r="R42" s="103"/>
    </row>
    <row r="43" spans="1:18" s="15" customFormat="1" ht="15" x14ac:dyDescent="0.3">
      <c r="A43" s="103"/>
      <c r="B43" s="142" t="s">
        <v>1936</v>
      </c>
      <c r="C43" s="103"/>
      <c r="D43" s="238">
        <v>126587724</v>
      </c>
      <c r="E43" s="103"/>
      <c r="F43" s="140" t="s">
        <v>152</v>
      </c>
      <c r="G43" s="178"/>
      <c r="H43" s="113"/>
      <c r="I43" s="103"/>
      <c r="J43" s="113"/>
      <c r="K43" s="103"/>
      <c r="L43" s="103"/>
      <c r="M43" s="103"/>
      <c r="N43" s="103"/>
      <c r="O43" s="103"/>
      <c r="P43" s="103"/>
      <c r="Q43" s="103"/>
      <c r="R43" s="103"/>
    </row>
    <row r="44" spans="1:18" s="15" customFormat="1" ht="15" x14ac:dyDescent="0.3">
      <c r="A44" s="103"/>
      <c r="B44" s="66" t="str">
        <f>LEFT(B43,SEARCH(",",B43))&amp;" value"</f>
        <v>Bauxite, value</v>
      </c>
      <c r="C44" s="103"/>
      <c r="D44" s="237">
        <v>27288</v>
      </c>
      <c r="E44" s="103"/>
      <c r="F44" s="140" t="s">
        <v>979</v>
      </c>
      <c r="G44" s="178"/>
      <c r="H44" s="113"/>
      <c r="I44" s="103"/>
      <c r="J44" s="113" t="s">
        <v>1940</v>
      </c>
      <c r="K44" s="103"/>
      <c r="L44" s="103"/>
      <c r="M44" s="103"/>
      <c r="N44" s="103"/>
      <c r="O44" s="103"/>
      <c r="P44" s="103"/>
      <c r="Q44" s="103"/>
      <c r="R44" s="103"/>
    </row>
    <row r="45" spans="1:18" s="15" customFormat="1" ht="15" x14ac:dyDescent="0.3">
      <c r="A45" s="103"/>
      <c r="B45" s="142" t="s">
        <v>151</v>
      </c>
      <c r="C45" s="103"/>
      <c r="D45" s="237">
        <v>78399</v>
      </c>
      <c r="E45" s="103"/>
      <c r="F45" s="140" t="s">
        <v>1939</v>
      </c>
      <c r="G45" s="178"/>
      <c r="H45" s="113"/>
      <c r="I45" s="103"/>
      <c r="J45" s="113"/>
      <c r="K45" s="103"/>
      <c r="L45" s="103"/>
      <c r="M45" s="103"/>
      <c r="N45" s="103"/>
      <c r="O45" s="103"/>
      <c r="P45" s="103"/>
      <c r="Q45" s="103"/>
      <c r="R45" s="103"/>
    </row>
    <row r="46" spans="1:18" s="15" customFormat="1" ht="15" x14ac:dyDescent="0.3">
      <c r="A46" s="103"/>
      <c r="B46" s="66" t="str">
        <f>LEFT(B45,SEARCH(",",B45))&amp;" value"</f>
        <v>Or (7108), value</v>
      </c>
      <c r="C46" s="103"/>
      <c r="D46" s="237">
        <v>30835</v>
      </c>
      <c r="E46" s="103"/>
      <c r="F46" s="140" t="s">
        <v>979</v>
      </c>
      <c r="G46" s="178"/>
      <c r="H46" s="113"/>
      <c r="I46" s="103"/>
      <c r="J46" s="113" t="s">
        <v>1940</v>
      </c>
      <c r="K46" s="103"/>
      <c r="L46" s="103"/>
      <c r="M46" s="103"/>
      <c r="N46" s="103"/>
      <c r="O46" s="103"/>
      <c r="P46" s="103"/>
      <c r="Q46" s="103"/>
      <c r="R46" s="103"/>
    </row>
    <row r="47" spans="1:18" s="15" customFormat="1" ht="15" x14ac:dyDescent="0.3">
      <c r="A47" s="103"/>
      <c r="B47" s="142" t="s">
        <v>1052</v>
      </c>
      <c r="C47" s="103"/>
      <c r="D47" s="237">
        <v>104384</v>
      </c>
      <c r="E47" s="103"/>
      <c r="F47" s="140" t="s">
        <v>240</v>
      </c>
      <c r="G47" s="178"/>
      <c r="H47" s="113"/>
      <c r="I47" s="103"/>
      <c r="J47" s="113"/>
      <c r="K47" s="103"/>
      <c r="L47" s="103"/>
      <c r="M47" s="103"/>
      <c r="N47" s="103"/>
      <c r="O47" s="103"/>
      <c r="P47" s="103"/>
      <c r="Q47" s="103"/>
      <c r="R47" s="103"/>
    </row>
    <row r="48" spans="1:18" s="15" customFormat="1" ht="15" x14ac:dyDescent="0.3">
      <c r="A48" s="103"/>
      <c r="B48" s="66" t="str">
        <f>LEFT(B47,SEARCH(",",B47))&amp;" value"</f>
        <v>Diamants (7102), value</v>
      </c>
      <c r="C48" s="103"/>
      <c r="D48" s="140">
        <v>97</v>
      </c>
      <c r="E48" s="103"/>
      <c r="F48" s="140" t="s">
        <v>979</v>
      </c>
      <c r="G48" s="178"/>
      <c r="H48" s="113"/>
      <c r="I48" s="103"/>
      <c r="J48" s="113" t="s">
        <v>1940</v>
      </c>
      <c r="K48" s="103"/>
      <c r="L48" s="103"/>
      <c r="M48" s="103"/>
      <c r="N48" s="103"/>
      <c r="O48" s="103"/>
      <c r="P48" s="103"/>
      <c r="Q48" s="103"/>
      <c r="R48" s="103"/>
    </row>
    <row r="49" spans="1:18" s="15" customFormat="1" ht="15" x14ac:dyDescent="0.3">
      <c r="A49" s="103"/>
      <c r="B49" s="142" t="s">
        <v>1937</v>
      </c>
      <c r="C49" s="103"/>
      <c r="D49" s="237">
        <v>266429</v>
      </c>
      <c r="E49" s="103"/>
      <c r="F49" s="140" t="s">
        <v>152</v>
      </c>
      <c r="G49" s="178"/>
      <c r="H49" s="113"/>
      <c r="I49" s="103"/>
      <c r="J49" s="113"/>
      <c r="K49" s="103"/>
      <c r="L49" s="103"/>
      <c r="M49" s="103"/>
      <c r="N49" s="103"/>
      <c r="O49" s="103"/>
      <c r="P49" s="103"/>
      <c r="Q49" s="103"/>
      <c r="R49" s="103"/>
    </row>
    <row r="50" spans="1:18" s="15" customFormat="1" ht="15" x14ac:dyDescent="0.3">
      <c r="A50" s="103"/>
      <c r="B50" s="67" t="str">
        <f>LEFT(B49,SEARCH(",",B49))&amp;" value"</f>
        <v>Alumine, value</v>
      </c>
      <c r="C50" s="103"/>
      <c r="D50" s="141">
        <v>644</v>
      </c>
      <c r="E50" s="103"/>
      <c r="F50" s="141" t="s">
        <v>979</v>
      </c>
      <c r="G50" s="178"/>
      <c r="H50" s="114"/>
      <c r="I50" s="103"/>
      <c r="J50" s="114" t="s">
        <v>1940</v>
      </c>
      <c r="K50" s="103"/>
      <c r="L50" s="103"/>
      <c r="M50" s="103"/>
      <c r="N50" s="103"/>
      <c r="O50" s="103"/>
      <c r="P50" s="103"/>
      <c r="Q50" s="103"/>
      <c r="R50" s="103"/>
    </row>
    <row r="51" spans="1:18" s="15" customFormat="1" ht="15" x14ac:dyDescent="0.3">
      <c r="A51" s="103"/>
      <c r="B51" s="31"/>
      <c r="C51" s="103"/>
      <c r="D51" s="61"/>
      <c r="E51" s="103"/>
      <c r="F51" s="61"/>
      <c r="G51" s="154"/>
      <c r="H51" s="71"/>
      <c r="I51" s="103"/>
      <c r="J51" s="103"/>
      <c r="K51" s="103"/>
      <c r="L51" s="103"/>
      <c r="M51" s="103"/>
      <c r="N51" s="103"/>
      <c r="O51" s="103"/>
      <c r="P51" s="103"/>
      <c r="Q51" s="103"/>
      <c r="R51" s="103"/>
    </row>
    <row r="52" spans="1:18" s="15" customFormat="1" ht="15" x14ac:dyDescent="0.3">
      <c r="A52" s="103"/>
      <c r="B52" s="62" t="s">
        <v>160</v>
      </c>
      <c r="C52" s="103"/>
      <c r="D52" s="154"/>
      <c r="E52" s="103"/>
      <c r="F52" s="69"/>
      <c r="G52" s="18"/>
      <c r="H52" s="18"/>
      <c r="I52" s="103"/>
      <c r="J52" s="112"/>
      <c r="K52" s="103"/>
      <c r="L52" s="103"/>
      <c r="M52" s="103"/>
      <c r="N52" s="103"/>
      <c r="O52" s="103"/>
      <c r="P52" s="103"/>
      <c r="Q52" s="103"/>
      <c r="R52" s="103"/>
    </row>
    <row r="53" spans="1:18" s="15" customFormat="1" ht="43.2" x14ac:dyDescent="0.3">
      <c r="A53" s="103"/>
      <c r="B53" s="70" t="s">
        <v>161</v>
      </c>
      <c r="C53" s="103"/>
      <c r="D53" s="226"/>
      <c r="E53" s="103"/>
      <c r="F53" s="239" t="s">
        <v>1941</v>
      </c>
      <c r="G53" s="154"/>
      <c r="H53" s="71"/>
      <c r="I53" s="103"/>
      <c r="J53" s="113"/>
      <c r="K53" s="103"/>
      <c r="L53" s="103"/>
      <c r="M53" s="103"/>
      <c r="N53" s="103"/>
      <c r="O53" s="103"/>
      <c r="P53" s="103"/>
      <c r="Q53" s="103"/>
      <c r="R53" s="103"/>
    </row>
    <row r="54" spans="1:18" s="15" customFormat="1" ht="30" x14ac:dyDescent="0.3">
      <c r="A54" s="103"/>
      <c r="B54" s="68" t="s">
        <v>162</v>
      </c>
      <c r="C54" s="103"/>
      <c r="D54" s="241">
        <v>42870900000000</v>
      </c>
      <c r="E54" s="103"/>
      <c r="F54" s="158" t="s">
        <v>979</v>
      </c>
      <c r="G54" s="154"/>
      <c r="H54" s="71"/>
      <c r="I54" s="103"/>
      <c r="J54" s="113"/>
      <c r="K54" s="103"/>
      <c r="L54" s="103"/>
      <c r="M54" s="103"/>
      <c r="N54" s="103"/>
      <c r="O54" s="103"/>
      <c r="P54" s="103"/>
      <c r="Q54" s="103"/>
      <c r="R54" s="103"/>
    </row>
    <row r="55" spans="1:18" s="15" customFormat="1" ht="15" x14ac:dyDescent="0.3">
      <c r="A55" s="103"/>
      <c r="B55" s="65" t="s">
        <v>163</v>
      </c>
      <c r="C55" s="103"/>
      <c r="D55" s="158" t="s">
        <v>411</v>
      </c>
      <c r="E55" s="103"/>
      <c r="F55" s="158" t="s">
        <v>979</v>
      </c>
      <c r="G55" s="154"/>
      <c r="H55" s="71"/>
      <c r="I55" s="103"/>
      <c r="J55" s="113"/>
      <c r="K55" s="103"/>
      <c r="L55" s="103"/>
      <c r="M55" s="103"/>
      <c r="N55" s="103"/>
      <c r="O55" s="103"/>
      <c r="P55" s="103"/>
      <c r="Q55" s="103"/>
      <c r="R55" s="103"/>
    </row>
    <row r="56" spans="1:18" s="15" customFormat="1" ht="15" x14ac:dyDescent="0.3">
      <c r="A56" s="103"/>
      <c r="B56" s="65" t="s">
        <v>164</v>
      </c>
      <c r="C56" s="103"/>
      <c r="D56" s="158" t="s">
        <v>411</v>
      </c>
      <c r="E56" s="103"/>
      <c r="F56" s="158" t="s">
        <v>979</v>
      </c>
      <c r="G56" s="154"/>
      <c r="H56" s="71"/>
      <c r="I56" s="103"/>
      <c r="J56" s="113"/>
      <c r="K56" s="103"/>
      <c r="L56" s="103"/>
      <c r="M56" s="103"/>
      <c r="N56" s="103"/>
      <c r="O56" s="103"/>
      <c r="P56" s="103"/>
      <c r="Q56" s="103"/>
      <c r="R56" s="103"/>
    </row>
    <row r="57" spans="1:18" s="15" customFormat="1" ht="15" x14ac:dyDescent="0.3">
      <c r="A57" s="103"/>
      <c r="B57" s="63" t="s">
        <v>165</v>
      </c>
      <c r="C57" s="103"/>
      <c r="D57" s="241">
        <f>213205.39*1000000000</f>
        <v>213205390000000</v>
      </c>
      <c r="E57" s="103"/>
      <c r="F57" s="158" t="s">
        <v>979</v>
      </c>
      <c r="G57" s="154"/>
      <c r="H57" s="71"/>
      <c r="I57" s="103"/>
      <c r="J57" s="113"/>
      <c r="K57" s="103"/>
      <c r="L57" s="103"/>
      <c r="M57" s="103"/>
      <c r="N57" s="103"/>
      <c r="O57" s="103"/>
      <c r="P57" s="103"/>
      <c r="Q57" s="103"/>
      <c r="R57" s="103"/>
    </row>
    <row r="58" spans="1:18" s="15" customFormat="1" ht="15" x14ac:dyDescent="0.3">
      <c r="A58" s="103"/>
      <c r="B58" s="63" t="s">
        <v>166</v>
      </c>
      <c r="C58" s="103"/>
      <c r="D58" s="240">
        <v>5989</v>
      </c>
      <c r="E58" s="103"/>
      <c r="F58" s="158" t="s">
        <v>979</v>
      </c>
      <c r="G58" s="154"/>
      <c r="H58" s="71"/>
      <c r="I58" s="103"/>
      <c r="J58" s="113"/>
      <c r="K58" s="103"/>
      <c r="L58" s="103"/>
      <c r="M58" s="103"/>
      <c r="N58" s="103"/>
      <c r="O58" s="103"/>
      <c r="P58" s="103"/>
      <c r="Q58" s="103"/>
      <c r="R58" s="103"/>
    </row>
    <row r="59" spans="1:18" s="15" customFormat="1" ht="15" x14ac:dyDescent="0.3">
      <c r="A59" s="103"/>
      <c r="B59" s="63" t="s">
        <v>167</v>
      </c>
      <c r="C59" s="103"/>
      <c r="D59" s="158">
        <v>27570.21</v>
      </c>
      <c r="E59" s="103"/>
      <c r="F59" s="158" t="s">
        <v>979</v>
      </c>
      <c r="G59" s="154"/>
      <c r="H59" s="71"/>
      <c r="I59" s="103"/>
      <c r="J59" s="113"/>
      <c r="K59" s="103"/>
      <c r="L59" s="103"/>
      <c r="M59" s="103"/>
      <c r="N59" s="103"/>
      <c r="O59" s="103"/>
      <c r="P59" s="103"/>
      <c r="Q59" s="103"/>
      <c r="R59" s="103"/>
    </row>
    <row r="60" spans="1:18" s="15" customFormat="1" ht="15" x14ac:dyDescent="0.3">
      <c r="A60" s="103"/>
      <c r="B60" s="63" t="s">
        <v>168</v>
      </c>
      <c r="C60" s="103"/>
      <c r="D60" s="158">
        <v>58865</v>
      </c>
      <c r="E60" s="103"/>
      <c r="F60" s="158" t="s">
        <v>979</v>
      </c>
      <c r="G60" s="154"/>
      <c r="H60" s="71"/>
      <c r="I60" s="103"/>
      <c r="J60" s="113"/>
      <c r="K60" s="103"/>
      <c r="L60" s="103"/>
      <c r="M60" s="103"/>
      <c r="N60" s="103"/>
      <c r="O60" s="103"/>
      <c r="P60" s="103"/>
      <c r="Q60" s="103"/>
      <c r="R60" s="103"/>
    </row>
    <row r="61" spans="1:18" s="15" customFormat="1" ht="15" x14ac:dyDescent="0.3">
      <c r="A61" s="103"/>
      <c r="B61" s="63" t="s">
        <v>169</v>
      </c>
      <c r="C61" s="103"/>
      <c r="D61" s="158">
        <v>63163</v>
      </c>
      <c r="E61" s="103"/>
      <c r="F61" s="158" t="s">
        <v>979</v>
      </c>
      <c r="G61" s="154"/>
      <c r="H61" s="71"/>
      <c r="I61" s="103"/>
      <c r="J61" s="113"/>
      <c r="K61" s="103"/>
      <c r="L61" s="103"/>
      <c r="M61" s="103"/>
      <c r="N61" s="103"/>
      <c r="O61" s="103"/>
      <c r="P61" s="103"/>
      <c r="Q61" s="103"/>
      <c r="R61" s="103"/>
    </row>
    <row r="62" spans="1:18" s="15" customFormat="1" ht="15" x14ac:dyDescent="0.3">
      <c r="A62" s="103"/>
      <c r="B62" s="63" t="s">
        <v>170</v>
      </c>
      <c r="C62" s="103"/>
      <c r="D62" s="158" t="s">
        <v>411</v>
      </c>
      <c r="E62" s="103"/>
      <c r="F62" s="158" t="s">
        <v>171</v>
      </c>
      <c r="G62" s="154"/>
      <c r="H62" s="71"/>
      <c r="I62" s="103"/>
      <c r="J62" s="113"/>
      <c r="K62" s="103"/>
      <c r="L62" s="103"/>
      <c r="M62" s="103"/>
      <c r="N62" s="103"/>
      <c r="O62" s="103"/>
      <c r="P62" s="103"/>
      <c r="Q62" s="103"/>
      <c r="R62" s="103"/>
    </row>
    <row r="63" spans="1:18" s="15" customFormat="1" ht="15" x14ac:dyDescent="0.3">
      <c r="A63" s="103"/>
      <c r="B63" s="63" t="s">
        <v>172</v>
      </c>
      <c r="C63" s="103"/>
      <c r="D63" s="158" t="s">
        <v>411</v>
      </c>
      <c r="E63" s="103"/>
      <c r="F63" s="158" t="s">
        <v>171</v>
      </c>
      <c r="G63" s="154"/>
      <c r="H63" s="71"/>
      <c r="I63" s="103"/>
      <c r="J63" s="113"/>
      <c r="K63" s="103"/>
      <c r="L63" s="103"/>
      <c r="M63" s="103"/>
      <c r="N63" s="103"/>
      <c r="O63" s="103"/>
      <c r="P63" s="103"/>
      <c r="Q63" s="103"/>
      <c r="R63" s="103"/>
    </row>
    <row r="64" spans="1:18" s="15" customFormat="1" ht="15" x14ac:dyDescent="0.3">
      <c r="A64" s="103"/>
      <c r="B64" s="63" t="s">
        <v>173</v>
      </c>
      <c r="C64" s="103"/>
      <c r="D64" s="240">
        <v>284547</v>
      </c>
      <c r="E64" s="103"/>
      <c r="F64" s="158" t="s">
        <v>171</v>
      </c>
      <c r="G64" s="154"/>
      <c r="H64" s="71"/>
      <c r="I64" s="103"/>
      <c r="J64" s="242"/>
      <c r="K64" s="103"/>
      <c r="L64" s="103"/>
      <c r="M64" s="103"/>
      <c r="N64" s="103"/>
      <c r="O64" s="103"/>
      <c r="P64" s="103"/>
      <c r="Q64" s="103"/>
      <c r="R64" s="103"/>
    </row>
    <row r="65" spans="1:18" s="15" customFormat="1" ht="15" x14ac:dyDescent="0.3">
      <c r="A65" s="103"/>
      <c r="B65" s="63" t="s">
        <v>174</v>
      </c>
      <c r="C65" s="103"/>
      <c r="D65" s="240">
        <v>4426538</v>
      </c>
      <c r="E65" s="103"/>
      <c r="F65" s="158" t="s">
        <v>171</v>
      </c>
      <c r="G65" s="154"/>
      <c r="H65" s="71"/>
      <c r="I65" s="103"/>
      <c r="J65" s="113"/>
      <c r="K65" s="103"/>
      <c r="L65" s="103"/>
      <c r="M65" s="103"/>
      <c r="N65" s="103"/>
      <c r="O65" s="103"/>
      <c r="P65" s="103"/>
      <c r="Q65" s="103"/>
      <c r="R65" s="103"/>
    </row>
    <row r="66" spans="1:18" s="15" customFormat="1" ht="15" x14ac:dyDescent="0.3">
      <c r="A66" s="103"/>
      <c r="B66" s="63" t="s">
        <v>175</v>
      </c>
      <c r="C66" s="103"/>
      <c r="D66" s="158" t="s">
        <v>411</v>
      </c>
      <c r="E66" s="103"/>
      <c r="F66" s="158"/>
      <c r="G66" s="154"/>
      <c r="H66" s="71"/>
      <c r="I66" s="103"/>
      <c r="J66" s="113"/>
      <c r="K66" s="103"/>
      <c r="L66" s="103"/>
      <c r="M66" s="103"/>
      <c r="N66" s="103"/>
      <c r="O66" s="103"/>
      <c r="P66" s="103"/>
      <c r="Q66" s="103"/>
      <c r="R66" s="103"/>
    </row>
    <row r="67" spans="1:18" s="15" customFormat="1" ht="15" x14ac:dyDescent="0.3">
      <c r="A67" s="103"/>
      <c r="B67" s="64" t="s">
        <v>176</v>
      </c>
      <c r="C67" s="103"/>
      <c r="D67" s="159" t="s">
        <v>411</v>
      </c>
      <c r="E67" s="103"/>
      <c r="F67" s="159"/>
      <c r="G67" s="154"/>
      <c r="H67" s="71"/>
      <c r="I67" s="103"/>
      <c r="J67" s="114"/>
      <c r="K67" s="103"/>
      <c r="L67" s="103"/>
      <c r="M67" s="103"/>
      <c r="N67" s="103"/>
      <c r="O67" s="103"/>
      <c r="P67" s="103"/>
      <c r="Q67" s="103"/>
      <c r="R67" s="103"/>
    </row>
    <row r="68" spans="1:18" s="15" customFormat="1" ht="15" x14ac:dyDescent="0.3">
      <c r="A68" s="103"/>
      <c r="B68" s="21"/>
      <c r="C68" s="103"/>
      <c r="D68" s="71"/>
      <c r="E68" s="103"/>
      <c r="F68" s="21"/>
      <c r="G68" s="18"/>
      <c r="H68" s="21"/>
      <c r="I68" s="103"/>
      <c r="J68" s="103"/>
      <c r="K68" s="103"/>
      <c r="L68" s="103"/>
      <c r="M68" s="103"/>
      <c r="N68" s="103"/>
      <c r="O68" s="103"/>
      <c r="P68" s="103"/>
      <c r="Q68" s="103"/>
      <c r="R68" s="103"/>
    </row>
    <row r="69" spans="1:18" s="15" customFormat="1" ht="16.2" x14ac:dyDescent="0.3">
      <c r="A69" s="103"/>
      <c r="B69" s="171" t="s">
        <v>177</v>
      </c>
      <c r="C69" s="103"/>
      <c r="D69" s="71"/>
      <c r="E69" s="103"/>
      <c r="F69" s="21"/>
      <c r="G69" s="18"/>
      <c r="H69" s="21"/>
      <c r="I69" s="103"/>
      <c r="J69" s="103"/>
      <c r="K69" s="103"/>
      <c r="L69" s="103"/>
      <c r="M69" s="103"/>
      <c r="N69" s="103"/>
      <c r="O69" s="103"/>
      <c r="P69" s="103"/>
      <c r="Q69" s="103"/>
      <c r="R69" s="103"/>
    </row>
    <row r="70" spans="1:18" s="15" customFormat="1" ht="15" x14ac:dyDescent="0.3">
      <c r="A70" s="103"/>
      <c r="B70" s="103"/>
      <c r="C70" s="103"/>
      <c r="D70" s="103"/>
      <c r="E70" s="103"/>
      <c r="F70" s="103"/>
      <c r="G70" s="118"/>
      <c r="H70" s="103"/>
      <c r="I70" s="103"/>
      <c r="J70" s="103"/>
      <c r="K70" s="103"/>
      <c r="L70" s="103"/>
      <c r="M70" s="103"/>
      <c r="N70" s="103"/>
      <c r="O70" s="103"/>
      <c r="P70" s="103"/>
      <c r="Q70" s="103"/>
      <c r="R70" s="103"/>
    </row>
    <row r="71" spans="1:18" ht="16.2" x14ac:dyDescent="0.3"/>
    <row r="72" spans="1:18" ht="16.2" x14ac:dyDescent="0.3"/>
    <row r="73" spans="1:18" ht="16.2" x14ac:dyDescent="0.3"/>
    <row r="74" spans="1:18" ht="16.2" x14ac:dyDescent="0.3"/>
    <row r="76" spans="1:18" ht="16.2" x14ac:dyDescent="0.3"/>
    <row r="77" spans="1:18" ht="16.2" x14ac:dyDescent="0.3"/>
    <row r="78" spans="1:18" ht="16.2" x14ac:dyDescent="0.3"/>
    <row r="79" spans="1:18" ht="16.2" x14ac:dyDescent="0.3"/>
    <row r="80" spans="1:18"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sheetData>
  <mergeCells count="6">
    <mergeCell ref="B13:J13"/>
    <mergeCell ref="B4:J4"/>
    <mergeCell ref="B9:J9"/>
    <mergeCell ref="B10:J10"/>
    <mergeCell ref="B11:J11"/>
    <mergeCell ref="B12:J12"/>
  </mergeCells>
  <dataValidations count="19">
    <dataValidation type="decimal" errorStyle="warning" operator="greaterThan" allowBlank="1" showInputMessage="1" showErrorMessage="1" errorTitle="Détection d’une valeur non numérique" error="Ne saisissez que des nombres dans cette cellule. Si des informations supplémentaires sont nécessaires, veuillez les inclure dans les colonnes appropriées à droite." promptTitle="Volumes/valeurs des matières premières" sqref="D20:D22 D43:D50 D29:D34" xr:uid="{00000000-0002-0000-0200-000002000000}">
      <formula1>0</formula1>
    </dataValidation>
    <dataValidation type="list" allowBlank="1" showInputMessage="1" showErrorMessage="1" errorTitle="Utilisation d’une unité non valide" error="Choisissez entre barils, sm3, tonnes, onces (oz) ou carats._x000a__x000a_Si les informations d’origine sont exprimées dans d’autres unités, veuillez convertir le nombre en unités standard et inclure les informations d’origine dans la section des commentaires." promptTitle="Veuillez préciser l’unité de mesure." prompt="Choisissez entre barils, sm3, tonnes, onces (oz) ou carats dans le menu déroulant." sqref="F43 F20:F22 F31 F45 F47 F49 F29 F33" xr:uid="{00000000-0002-0000-0200-000003000000}">
      <formula1>"&lt;Sélectionnez l’unité&gt;,Sm3,Sm3 ep,Barils,Tonnes,oz,carats,Scf"</formula1>
    </dataValidation>
    <dataValidation type="decimal" errorStyle="warning" operator="greaterThan" allowBlank="1" showInputMessage="1" showErrorMessage="1" errorTitle="Détection d’une valeur non numérique" error="Ne saisissez que des nombres dans cette cellule. Si des informations supplémentaires sont nécessaires, veuillez les inclure dans les colonnes appropriées à droite." promptTitle="Exportations totales" sqref="D61" xr:uid="{7C642FB5-B843-4487-B063-21FFC47CF6AC}">
      <formula1>2</formula1>
    </dataValidation>
    <dataValidation type="decimal" errorStyle="warning" operator="greaterThan" allowBlank="1" showInputMessage="1" showErrorMessage="1" errorTitle="Détection d’une valeur non numérique" error="Ne saisissez que des nombres dans cette cellule. Si des informations supplémentaires sont nécessaires, veuillez les inclure dans les colonnes appropriées à droite." promptTitle="Recettes gouvernementales totales" sqref="D59" xr:uid="{CE675DBA-0644-4A5C-BBDA-6E6C8E2AD241}">
      <formula1>2</formula1>
    </dataValidation>
    <dataValidation type="decimal" errorStyle="warning" operator="greaterThan" allowBlank="1" showInputMessage="1" showErrorMessage="1" errorTitle="Détection d’une valeur non numérique" error="Ne saisissez que des nombres dans cette cellule. Si des informations supplémentaires sont nécessaires, veuillez les inclure dans les colonnes appropriées à droite." promptTitle="Recettes gouvernementales – extractives" sqref="D58" xr:uid="{924C8C9F-7671-436F-8D7A-DDAF8452F6F8}">
      <formula1>2</formula1>
    </dataValidation>
    <dataValidation type="decimal" errorStyle="warning" operator="greaterThan" allowBlank="1" showInputMessage="1" showErrorMessage="1" errorTitle="Détection d’une valeur non numérique" error="Ne saisissez que des nombres dans cette cellule. Si des informations supplémentaires sont nécessaires, veuillez les inclure dans les colonnes appropriées à droite." promptTitle="Produit intérieur brut" prompt="Il s’agit du produit intérieur brut, en dollars US courants ou en devise locale._x000a__x000a_Veuillez ne saisir que des nombres dans cette cellule. Si d’autres informations sont requises, veuillez les inclure dans la section des commentaires." sqref="D57" xr:uid="{002CC625-2364-4D55-AFF0-819D0C50C826}">
      <formula1>2</formula1>
    </dataValidation>
    <dataValidation type="decimal" errorStyle="warning" operator="greaterThan" allowBlank="1" showInputMessage="1" showErrorMessage="1" errorTitle="Détection d’une valeur non numérique" error="Ne saisissez que des nombres dans cette cellule. _x000a__x000a_Si des informations supplémentaires sont nécessaires, veuillez les inclure dans les colonnes appropriées à droite." promptTitle="Valeur ajoutée brute des industries extractives" sqref="D54" xr:uid="{7E85E72D-BA05-418F-9613-B3350052F8DF}">
      <formula1>2</formula1>
    </dataValidation>
    <dataValidation type="decimal" errorStyle="warning" operator="greaterThan" allowBlank="1" showInputMessage="1" showErrorMessage="1" errorTitle="Détection d’une valeur non numérique" error="Ne saisissez que des nombres dans cette cellule. Si des informations supplémentaires sont nécessaires, veuillez les inclure dans les colonnes appropriées à droite." promptTitle="Exportations – industries extractives" sqref="D60" xr:uid="{ED4DF579-1686-4281-AC50-CFFF2A86B791}">
      <formula1>2</formula1>
    </dataValidation>
    <dataValidation type="decimal" errorStyle="warning" operator="greaterThan" allowBlank="1" showInputMessage="1" showErrorMessage="1" errorTitle="Détection d’une valeur non numérique" error="Ne saisissez que des nombres dans cette cellule. _x000a__x000a_Si des informations supplémentaires sont nécessaires, veuillez les inclure dans les colonnes appropriées à droite." promptTitle="Emploi dans les industries extractives" sqref="D64" xr:uid="{8629A22E-18D7-4AAD-9E2C-54ABE8863915}">
      <formula1>2</formula1>
    </dataValidation>
    <dataValidation type="decimal" errorStyle="warning" operator="greaterThan" allowBlank="1" showInputMessage="1" showErrorMessage="1" errorTitle="Détection d’une valeur non numérique" error="Ne saisissez que des nombres dans cette cellule. Si des informations supplémentaires sont nécessaires, veuillez les inclure dans les colonnes appropriées à droite." promptTitle="Emploi total" prompt="L’emploi correspond au nombre absolu représentant l’emploi formel total._x000a__x000a_Veuillez ne saisir que des nombres dans cette cellule. Si d’autres informations sont requises, veuillez les inclure dans la section des commentaires." sqref="D65" xr:uid="{D32E1E08-44FE-43BA-868C-56404BB378B3}">
      <formula1>2</formula1>
    </dataValidation>
    <dataValidation type="decimal" errorStyle="warning" operator="greaterThan" allowBlank="1" showInputMessage="1" showErrorMessage="1" errorTitle="Détection d’une valeur non numérique" error="Ne saisissez que des nombres dans cette cellule. Si des informations supplémentaires sont nécessaires, veuillez les inclure dans les colonnes appropriées à droite." promptTitle="Investissement" prompt="Veuillez saisir le total des investissements dans l’économie pour l’année fiscale concernée, en dollars US courants ou en devise locale._x000a__x000a_Cela pourrait par exemple correspondre à la formation totale de capital dans l’économie." sqref="D67" xr:uid="{7832BB4F-2203-437C-94DA-63A7D7BCD388}">
      <formula1>2</formula1>
    </dataValidation>
    <dataValidation type="whole" allowBlank="1" showInputMessage="1" showErrorMessage="1" errorTitle="Veuillez ne pas modifier ces cellules" error="Veuillez ne pas modifier ces cellules" sqref="B57:B67 B52:B54" xr:uid="{41BDBFD2-EE60-47A7-B7DF-916D7BB2FB21}">
      <formula1>4</formula1>
      <formula2>5</formula2>
    </dataValidation>
    <dataValidation type="decimal" errorStyle="warning" operator="greaterThan" allowBlank="1" showInputMessage="1" showErrorMessage="1" errorTitle="Détection d’une valeur non numérique" error="Ne saisissez que des nombres dans cette cellule. _x000a__x000a_Si des informations supplémentaires sont nécessaires, veuillez les inclure dans les colonnes appropriées à droite." promptTitle="Emploi dans les industries extractives" sqref="F62:F65" xr:uid="{541820E9-9F26-4712-A681-25A67BF16B28}">
      <formula1>0</formula1>
    </dataValidation>
    <dataValidation type="decimal" errorStyle="warning" operator="greaterThan" allowBlank="1" showInputMessage="1" showErrorMessage="1" errorTitle="Détection d’une valeur non numérique" error="Ne saisissez que des nombres dans cette cellule. Si des informations supplémentaires sont nécessaires, veuillez les inclure dans les colonnes appropriées à droite." promptTitle="Emploi masculin" prompt="L’emploi correspond au nombre absolu d’hommes employés dans le secteur._x000a__x000a_Veuillez ne saisir que des nombres dans cette cellule. Si d’autres informations sont requises, veuillez les inclure dans la section des commentaires." sqref="D62:D63 D66 D55:D56" xr:uid="{D06DCB01-0C0E-444C-9C6D-1307A8C5A77D}">
      <formula1>2</formula1>
    </dataValidation>
    <dataValidation type="whole" showInputMessage="1" showErrorMessage="1" sqref="B27:B28 A33 D39:D42 F39:H40 J39 D25:D28 B44 B46 B48 B50 F68:H68 C52:C67 B68:D68 J68 F25:G26 A34:C34 B51:C51 J51 K20:K23 B24:K24 C25:C29 H26 G20:I23 G51:H67 F51:F52 D51:D53 A20:A31 C20:C22 E20:E22 C31:C33 C39:C50 I39:I68 E39:E68 B30:C30 A35:A42 A32:B32 B39:B42 E25:E34 I25:I34" xr:uid="{6A93E331-6DF3-4956-AEDE-9E6DEEE23BF9}">
      <formula1>999999</formula1>
      <formula2>99999999</formula2>
    </dataValidation>
    <dataValidation showInputMessage="1" showErrorMessage="1" sqref="B25:B26" xr:uid="{E96A8412-175F-4338-B466-F567B8680AE6}"/>
    <dataValidation type="textLength" allowBlank="1" showInputMessage="1" showErrorMessage="1" sqref="J52:J67 H25 J20:J23 G41:H51 J40:J50 G27:H34 J25:J34" xr:uid="{ECF840E1-BECD-4B6A-B1FB-476E3B5C3F3A}">
      <formula1>0</formula1>
      <formula2>350</formula2>
    </dataValidation>
    <dataValidation type="list" operator="equal" showInputMessage="1" showErrorMessage="1" errorTitle="Invalid entry" error="Invalid entry" promptTitle="Please input unit" prompt="Please input currency according to 3-letter ISO currency code." sqref="G34 G30 G32 G44 G46 G48 G50" xr:uid="{46507AB1-60E8-4E9B-919E-721DEE57AC8F}"/>
    <dataValidation type="list" allowBlank="1" showInputMessage="1" showErrorMessage="1" sqref="D69" xr:uid="{00000000-0002-0000-0200-000005000000}"/>
  </dataValidations>
  <hyperlinks>
    <hyperlink ref="B52" r:id="rId1" location="r6-3" display="EITI Requirement 6.3" xr:uid="{00000000-0004-0000-0200-00001C000000}"/>
    <hyperlink ref="B54" r:id="rId2" xr:uid="{C617A177-3D20-4FE6-A273-853EDEC861A7}"/>
    <hyperlink ref="B40" r:id="rId3" location="r3-3" display="EITI Requirement 3.3" xr:uid="{00000000-0004-0000-0200-00000E000000}"/>
    <hyperlink ref="B17" r:id="rId4" location="r3-1" display="EITI Requirement 3.1" xr:uid="{A8E44E74-5E75-4701-B1F9-E8409ECABD49}"/>
    <hyperlink ref="B69" location="'3-Liste des entités et projets'!A1" display="Continue to 3_Entities and projects list" xr:uid="{B51CB2F2-99CC-43D0-B27C-A352F40588B2}"/>
    <hyperlink ref="F53" r:id="rId5" xr:uid="{148B9165-98B1-4EA1-9FE6-C09A10D762F6}"/>
    <hyperlink ref="F28" r:id="rId6" xr:uid="{A10F3B4A-53CD-461C-A49A-00459B179854}"/>
    <hyperlink ref="F27" r:id="rId7" xr:uid="{56E8BE31-D313-49D4-B298-D4AFDB246B8B}"/>
    <hyperlink ref="F42" r:id="rId8" xr:uid="{629AD2F5-066F-4349-ACDF-6AA118FD85E8}"/>
    <hyperlink ref="F41" r:id="rId9" xr:uid="{C1BBEC23-C641-4383-BA01-A7216D7CA39D}"/>
  </hyperlinks>
  <pageMargins left="0.25" right="0.25" top="0.75" bottom="0.75" header="0.3" footer="0.3"/>
  <pageSetup paperSize="9" scale="69" fitToHeight="0" orientation="landscape" horizontalDpi="2400" verticalDpi="2400" r:id="rId10"/>
  <extLst>
    <ext xmlns:x14="http://schemas.microsoft.com/office/spreadsheetml/2009/9/main" uri="{CCE6A557-97BC-4b89-ADB6-D9C93CAAB3DF}">
      <x14:dataValidations xmlns:xm="http://schemas.microsoft.com/office/excel/2006/main" count="3">
        <x14:dataValidation type="list" showInputMessage="1" showErrorMessage="1" errorTitle="Saisie de matière première non valide" error="Veuillez sélectionner une matière première telle que définie dans la liste de matières premières du menu déroulant." promptTitle="Sélectionnez une matière première" prompt="Veuillez sélectionner une matière première à partir du menu déroulant" xr:uid="{ACB1977C-86C2-429A-AFBD-279E90C519E8}">
          <x14:formula1>
            <xm:f>Listes!$P$3:$P$75</xm:f>
          </x14:formula1>
          <xm:sqref>B33 B29 B31 B43 B45 B47 B49</xm:sqref>
        </x14:dataValidation>
        <x14:dataValidation type="list" operator="equal" showInputMessage="1" showErrorMessage="1" errorTitle="Invalid entry" error="Invalid entry" promptTitle="Please input unit" prompt="Please input currency according to 3-letter ISO currency code." xr:uid="{1464307B-ECB9-421B-9932-E4D9057D55FB}">
          <x14:formula1>
            <xm:f>Listes!$I$11:$I$168</xm:f>
          </x14:formula1>
          <xm:sqref>F54:F61 F30 F32 F44 F66:F67 F46 F48 F50 F34</xm:sqref>
        </x14:dataValidation>
        <x14:dataValidation type="list" showInputMessage="1" showErrorMessage="1" errorTitle="Saisie de matière première non valide" error="Veuillez sélectionner une matière première telle que définie dans la liste de matières premières du menu déroulant." promptTitle="Sélectionnez une matière première" prompt="Veuillez sélectionner une matière première à partir du menu déroulant" xr:uid="{30A7A4D8-18E9-4FBB-B83A-C2F5EA6D6F13}">
          <x14:formula1>
            <xm:f>Listes!$O$3:$O$75</xm:f>
          </x14:formula1>
          <xm:sqref>B20:B22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A1:T91"/>
  <sheetViews>
    <sheetView showGridLines="0" topLeftCell="A34" zoomScale="80" zoomScaleNormal="80" workbookViewId="0">
      <selection activeCell="A58" sqref="A58"/>
    </sheetView>
  </sheetViews>
  <sheetFormatPr defaultColWidth="4" defaultRowHeight="24" customHeight="1" x14ac:dyDescent="0.3"/>
  <cols>
    <col min="1" max="1" width="4" style="15"/>
    <col min="2" max="2" width="69.21875" style="15" customWidth="1"/>
    <col min="3" max="3" width="43.88671875" style="15" bestFit="1" customWidth="1"/>
    <col min="4" max="4" width="62.21875" style="15" customWidth="1"/>
    <col min="5" max="5" width="30.33203125" style="15" customWidth="1"/>
    <col min="6" max="6" width="21.5546875" style="15" customWidth="1"/>
    <col min="7" max="7" width="34.5546875" style="15" customWidth="1"/>
    <col min="8" max="10" width="26.44140625" style="15" customWidth="1"/>
    <col min="11" max="11" width="19.77734375" style="15" customWidth="1"/>
    <col min="12" max="12" width="18.5546875" style="15" customWidth="1"/>
    <col min="13" max="13" width="20.5546875" style="15" customWidth="1"/>
    <col min="14" max="14" width="12.44140625" style="15" customWidth="1"/>
    <col min="15" max="15" width="9.44140625" style="15" customWidth="1"/>
    <col min="16" max="16" width="17" style="15" customWidth="1"/>
    <col min="17" max="17" width="17.21875" style="15" customWidth="1"/>
    <col min="18" max="28" width="4" style="15"/>
    <col min="29" max="29" width="12.21875" style="15" bestFit="1" customWidth="1"/>
    <col min="30" max="16384" width="4" style="15"/>
  </cols>
  <sheetData>
    <row r="1" spans="1:17" ht="15" x14ac:dyDescent="0.3">
      <c r="A1" s="103"/>
      <c r="B1" s="103"/>
      <c r="C1" s="103"/>
      <c r="D1" s="103"/>
      <c r="E1" s="103"/>
      <c r="F1" s="103"/>
      <c r="G1" s="103"/>
      <c r="H1" s="103"/>
      <c r="I1" s="103"/>
      <c r="J1" s="103"/>
      <c r="K1" s="103"/>
      <c r="L1" s="103"/>
      <c r="M1" s="103"/>
      <c r="N1" s="103"/>
      <c r="O1" s="103"/>
      <c r="P1" s="103"/>
      <c r="Q1" s="103"/>
    </row>
    <row r="2" spans="1:17" x14ac:dyDescent="0.3">
      <c r="A2" s="103"/>
      <c r="B2" s="201" t="s">
        <v>178</v>
      </c>
      <c r="C2" s="174"/>
      <c r="D2" s="174"/>
      <c r="E2" s="174"/>
      <c r="F2" s="174"/>
      <c r="G2" s="174"/>
      <c r="H2" s="174"/>
      <c r="I2" s="174"/>
      <c r="J2" s="174"/>
      <c r="K2" s="206"/>
      <c r="L2" s="206"/>
      <c r="M2" s="206"/>
      <c r="N2" s="206"/>
      <c r="O2" s="206"/>
      <c r="P2" s="206"/>
      <c r="Q2" s="206"/>
    </row>
    <row r="3" spans="1:17" ht="21.6" x14ac:dyDescent="0.3">
      <c r="A3" s="103"/>
      <c r="B3" s="61" t="s">
        <v>179</v>
      </c>
      <c r="C3" s="185"/>
      <c r="D3" s="185"/>
      <c r="E3" s="185"/>
      <c r="F3" s="185"/>
      <c r="G3" s="185"/>
      <c r="H3" s="185"/>
      <c r="I3" s="185"/>
      <c r="J3" s="185"/>
      <c r="K3" s="103"/>
      <c r="L3" s="103"/>
      <c r="M3" s="103"/>
      <c r="N3" s="103"/>
      <c r="O3" s="103"/>
      <c r="P3" s="103"/>
      <c r="Q3" s="103"/>
    </row>
    <row r="4" spans="1:17" ht="10.5" customHeight="1" x14ac:dyDescent="0.3">
      <c r="A4" s="103"/>
      <c r="B4" s="186"/>
      <c r="C4" s="185"/>
      <c r="D4" s="185"/>
      <c r="E4" s="185"/>
      <c r="F4" s="185"/>
      <c r="G4" s="185"/>
      <c r="H4" s="185"/>
      <c r="I4" s="185"/>
      <c r="J4" s="185"/>
      <c r="K4" s="103"/>
      <c r="L4" s="103"/>
      <c r="M4" s="103"/>
      <c r="N4" s="103"/>
      <c r="O4" s="103"/>
      <c r="P4" s="103"/>
      <c r="Q4" s="103"/>
    </row>
    <row r="5" spans="1:17" ht="16.2" x14ac:dyDescent="0.3">
      <c r="A5" s="103"/>
      <c r="B5" s="265" t="s">
        <v>83</v>
      </c>
      <c r="C5" s="265"/>
      <c r="D5" s="265"/>
      <c r="E5" s="265"/>
      <c r="F5" s="265"/>
      <c r="G5" s="265"/>
      <c r="H5" s="265"/>
      <c r="I5" s="265"/>
      <c r="J5" s="265"/>
      <c r="K5" s="103"/>
      <c r="L5" s="103"/>
      <c r="M5" s="103"/>
      <c r="N5" s="103"/>
      <c r="O5" s="103"/>
      <c r="P5" s="103"/>
      <c r="Q5" s="103"/>
    </row>
    <row r="6" spans="1:17" ht="15.75" customHeight="1" x14ac:dyDescent="0.3">
      <c r="A6" s="103"/>
      <c r="B6" s="281" t="s">
        <v>180</v>
      </c>
      <c r="C6" s="281"/>
      <c r="D6" s="281"/>
      <c r="E6" s="281"/>
      <c r="F6" s="281"/>
      <c r="G6" s="281"/>
      <c r="H6" s="224"/>
      <c r="I6" s="224"/>
      <c r="J6" s="224"/>
      <c r="K6" s="103"/>
      <c r="L6" s="103"/>
      <c r="M6" s="103"/>
      <c r="N6" s="103"/>
      <c r="O6" s="103"/>
      <c r="P6" s="103"/>
      <c r="Q6" s="103"/>
    </row>
    <row r="7" spans="1:17" ht="15" x14ac:dyDescent="0.3">
      <c r="A7" s="103"/>
      <c r="B7" s="282" t="s">
        <v>181</v>
      </c>
      <c r="C7" s="282"/>
      <c r="D7" s="282"/>
      <c r="E7" s="282"/>
      <c r="F7" s="282"/>
      <c r="G7" s="190"/>
      <c r="H7" s="190"/>
      <c r="I7" s="190"/>
      <c r="J7" s="190"/>
      <c r="K7" s="103"/>
      <c r="L7" s="103"/>
      <c r="M7" s="103"/>
      <c r="N7" s="103"/>
      <c r="O7" s="103"/>
      <c r="P7" s="103"/>
      <c r="Q7" s="103"/>
    </row>
    <row r="8" spans="1:17" ht="15" x14ac:dyDescent="0.3">
      <c r="A8" s="103"/>
      <c r="B8" s="281" t="s">
        <v>182</v>
      </c>
      <c r="C8" s="281"/>
      <c r="D8" s="281"/>
      <c r="E8" s="281"/>
      <c r="F8" s="281"/>
      <c r="G8" s="281"/>
      <c r="H8" s="281"/>
      <c r="I8" s="281"/>
      <c r="J8" s="281"/>
      <c r="K8" s="103"/>
      <c r="L8" s="103"/>
      <c r="M8" s="103"/>
      <c r="N8" s="103"/>
      <c r="O8" s="103"/>
      <c r="P8" s="103"/>
      <c r="Q8" s="103"/>
    </row>
    <row r="9" spans="1:17" ht="15" x14ac:dyDescent="0.3">
      <c r="A9" s="103"/>
      <c r="B9" s="283" t="s">
        <v>183</v>
      </c>
      <c r="C9" s="283"/>
      <c r="D9" s="283"/>
      <c r="E9" s="283"/>
      <c r="F9" s="283"/>
      <c r="G9" s="283"/>
      <c r="H9" s="190"/>
      <c r="I9" s="190"/>
      <c r="J9" s="190"/>
      <c r="K9" s="103"/>
      <c r="L9" s="103"/>
      <c r="M9" s="103"/>
      <c r="N9" s="103"/>
      <c r="O9" s="103"/>
      <c r="P9" s="103"/>
      <c r="Q9" s="103"/>
    </row>
    <row r="10" spans="1:17" ht="15" x14ac:dyDescent="0.3">
      <c r="A10" s="103"/>
      <c r="B10" s="281" t="s">
        <v>184</v>
      </c>
      <c r="C10" s="281"/>
      <c r="D10" s="281"/>
      <c r="E10" s="281"/>
      <c r="F10" s="281"/>
      <c r="G10" s="281"/>
      <c r="H10" s="281"/>
      <c r="I10" s="281"/>
      <c r="J10" s="281"/>
      <c r="K10" s="103"/>
      <c r="L10" s="103"/>
      <c r="M10" s="103"/>
      <c r="N10" s="103"/>
      <c r="O10" s="103"/>
      <c r="P10" s="103"/>
      <c r="Q10" s="103"/>
    </row>
    <row r="11" spans="1:17" ht="15" x14ac:dyDescent="0.35">
      <c r="A11" s="103"/>
      <c r="B11" s="266" t="s">
        <v>87</v>
      </c>
      <c r="C11" s="266"/>
      <c r="D11" s="266"/>
      <c r="E11" s="266"/>
      <c r="F11" s="266"/>
      <c r="G11" s="266"/>
      <c r="H11" s="266"/>
      <c r="I11" s="266"/>
      <c r="J11" s="266"/>
      <c r="K11" s="103"/>
      <c r="L11" s="103"/>
      <c r="M11" s="103"/>
      <c r="N11" s="103"/>
      <c r="O11" s="103"/>
      <c r="P11" s="103"/>
      <c r="Q11" s="103"/>
    </row>
    <row r="12" spans="1:17" ht="15" x14ac:dyDescent="0.3">
      <c r="A12" s="103"/>
      <c r="B12" s="103"/>
      <c r="C12" s="103"/>
      <c r="D12" s="103"/>
      <c r="E12" s="103"/>
      <c r="F12" s="103"/>
      <c r="G12" s="103"/>
      <c r="H12" s="103"/>
      <c r="I12" s="103"/>
      <c r="J12" s="103"/>
      <c r="K12" s="103"/>
      <c r="L12" s="103"/>
      <c r="M12" s="103"/>
      <c r="N12" s="103"/>
      <c r="O12" s="103"/>
      <c r="P12" s="103"/>
      <c r="Q12" s="103"/>
    </row>
    <row r="13" spans="1:17" s="26" customFormat="1" ht="24.6" thickBot="1" x14ac:dyDescent="0.35">
      <c r="B13" s="184" t="s">
        <v>185</v>
      </c>
      <c r="C13" s="135"/>
      <c r="D13" s="135"/>
      <c r="E13" s="135"/>
      <c r="F13" s="135"/>
      <c r="G13" s="135"/>
      <c r="H13" s="135"/>
      <c r="I13" s="135"/>
      <c r="J13" s="135"/>
    </row>
    <row r="14" spans="1:17" s="26" customFormat="1" ht="19.2" thickBot="1" x14ac:dyDescent="0.35">
      <c r="B14" s="278" t="s">
        <v>186</v>
      </c>
      <c r="C14" s="279"/>
      <c r="D14" s="280"/>
      <c r="E14" s="135"/>
      <c r="F14" s="136" t="s">
        <v>187</v>
      </c>
      <c r="G14" s="137"/>
      <c r="H14" s="138"/>
      <c r="I14" s="135"/>
      <c r="J14" s="135"/>
    </row>
    <row r="15" spans="1:17" s="26" customFormat="1" ht="41.55" customHeight="1" x14ac:dyDescent="0.3">
      <c r="B15" s="72" t="s">
        <v>188</v>
      </c>
      <c r="C15" s="72" t="s">
        <v>189</v>
      </c>
      <c r="D15" s="103" t="s">
        <v>190</v>
      </c>
      <c r="E15" s="103" t="s">
        <v>191</v>
      </c>
      <c r="F15" s="134" t="s">
        <v>192</v>
      </c>
      <c r="G15" s="134" t="s">
        <v>193</v>
      </c>
      <c r="H15" s="134" t="s">
        <v>194</v>
      </c>
      <c r="I15" s="73"/>
      <c r="J15" s="74"/>
    </row>
    <row r="16" spans="1:17" s="26" customFormat="1" ht="15" x14ac:dyDescent="0.3">
      <c r="B16" s="103" t="s">
        <v>1942</v>
      </c>
      <c r="C16" s="103" t="s">
        <v>1943</v>
      </c>
      <c r="D16" s="103"/>
      <c r="E16" s="122">
        <f>SUMIF(Government_revenues_table[Entité de l’État émettrice],Government_agencies[[#This Row],[Nom complet de l’entité]],Government_revenues_table[Valeur des recettes])</f>
        <v>287083993527</v>
      </c>
      <c r="F16" s="122" t="s">
        <v>319</v>
      </c>
      <c r="G16" s="122" t="s">
        <v>318</v>
      </c>
      <c r="H16" s="122" t="s">
        <v>318</v>
      </c>
      <c r="I16" s="74"/>
      <c r="J16" s="74"/>
    </row>
    <row r="17" spans="2:15" s="26" customFormat="1" ht="15" x14ac:dyDescent="0.3">
      <c r="B17" s="103" t="s">
        <v>1944</v>
      </c>
      <c r="C17" s="103" t="s">
        <v>1945</v>
      </c>
      <c r="D17" s="103"/>
      <c r="E17" s="122">
        <f>SUMIF(Government_revenues_table[Entité de l’État émettrice],Government_agencies[[#This Row],[Nom complet de l’entité]],Government_revenues_table[Valeur des recettes])</f>
        <v>45813938888</v>
      </c>
      <c r="F17" s="122" t="s">
        <v>319</v>
      </c>
      <c r="G17" s="122" t="s">
        <v>318</v>
      </c>
      <c r="H17" s="122" t="s">
        <v>318</v>
      </c>
      <c r="I17" s="74"/>
      <c r="J17" s="103"/>
      <c r="M17" s="73"/>
      <c r="N17" s="73"/>
      <c r="O17" s="73"/>
    </row>
    <row r="18" spans="2:15" s="26" customFormat="1" ht="15" x14ac:dyDescent="0.3">
      <c r="B18" s="103" t="s">
        <v>1946</v>
      </c>
      <c r="C18" s="103" t="s">
        <v>1945</v>
      </c>
      <c r="D18" s="103"/>
      <c r="E18" s="122">
        <f>SUMIF(Government_revenues_table[Entité de l’État émettrice],Government_agencies[[#This Row],[Nom complet de l’entité]],Government_revenues_table[Valeur des recettes])</f>
        <v>161698178937</v>
      </c>
      <c r="F18" s="122" t="s">
        <v>319</v>
      </c>
      <c r="G18" s="122" t="s">
        <v>318</v>
      </c>
      <c r="H18" s="122" t="s">
        <v>318</v>
      </c>
      <c r="I18" s="74"/>
      <c r="J18" s="103"/>
      <c r="M18" s="74"/>
      <c r="N18" s="74"/>
      <c r="O18" s="74"/>
    </row>
    <row r="19" spans="2:15" s="26" customFormat="1" ht="15" x14ac:dyDescent="0.3">
      <c r="B19" s="103" t="s">
        <v>1947</v>
      </c>
      <c r="C19" s="103" t="s">
        <v>1945</v>
      </c>
      <c r="D19" s="103"/>
      <c r="E19" s="122">
        <f>SUMIF(Government_revenues_table[Entité de l’État émettrice],Government_agencies[[#This Row],[Nom complet de l’entité]],Government_revenues_table[Valeur des recettes])</f>
        <v>30525592418</v>
      </c>
      <c r="F19" s="122" t="s">
        <v>319</v>
      </c>
      <c r="G19" s="122" t="s">
        <v>318</v>
      </c>
      <c r="H19" s="122" t="s">
        <v>318</v>
      </c>
      <c r="I19" s="74"/>
      <c r="J19" s="103"/>
      <c r="M19" s="74"/>
      <c r="N19" s="74"/>
      <c r="O19" s="74"/>
    </row>
    <row r="20" spans="2:15" s="26" customFormat="1" ht="15" x14ac:dyDescent="0.3">
      <c r="B20" s="103" t="s">
        <v>1948</v>
      </c>
      <c r="C20" s="103" t="s">
        <v>1945</v>
      </c>
      <c r="D20" s="103"/>
      <c r="E20" s="122">
        <f>SUMIF(Government_revenues_table[Entité de l’État émettrice],Government_agencies[[#This Row],[Nom complet de l’entité]],Government_revenues_table[Valeur des recettes])</f>
        <v>2057134184758</v>
      </c>
      <c r="F20" s="122" t="s">
        <v>319</v>
      </c>
      <c r="G20" s="122" t="s">
        <v>318</v>
      </c>
      <c r="H20" s="122" t="s">
        <v>318</v>
      </c>
      <c r="I20" s="74"/>
      <c r="J20" s="103"/>
      <c r="M20" s="74"/>
      <c r="N20" s="74"/>
      <c r="O20" s="74"/>
    </row>
    <row r="21" spans="2:15" s="26" customFormat="1" ht="15" x14ac:dyDescent="0.3">
      <c r="B21" s="103" t="s">
        <v>1949</v>
      </c>
      <c r="C21" s="103" t="s">
        <v>1945</v>
      </c>
      <c r="D21" s="103"/>
      <c r="E21" s="122">
        <f>SUMIF(Government_revenues_table[Entité de l’État émettrice],Government_agencies[[#This Row],[Nom complet de l’entité]],Government_revenues_table[Valeur des recettes])</f>
        <v>2370031693653</v>
      </c>
      <c r="F21" s="122" t="s">
        <v>319</v>
      </c>
      <c r="G21" s="122" t="s">
        <v>318</v>
      </c>
      <c r="H21" s="122" t="s">
        <v>318</v>
      </c>
      <c r="I21" s="74"/>
      <c r="J21" s="103"/>
      <c r="M21" s="74"/>
      <c r="N21" s="74"/>
      <c r="O21" s="74"/>
    </row>
    <row r="22" spans="2:15" s="26" customFormat="1" ht="15" x14ac:dyDescent="0.3">
      <c r="B22" s="103" t="s">
        <v>1950</v>
      </c>
      <c r="C22" s="103" t="s">
        <v>1945</v>
      </c>
      <c r="D22" s="103"/>
      <c r="E22" s="122">
        <f>SUMIF(Government_revenues_table[Entité de l’État émettrice],Government_agencies[[#This Row],[Nom complet de l’entité]],Government_revenues_table[Valeur des recettes])</f>
        <v>341240835191</v>
      </c>
      <c r="F22" s="122" t="s">
        <v>319</v>
      </c>
      <c r="G22" s="122" t="s">
        <v>318</v>
      </c>
      <c r="H22" s="122" t="s">
        <v>318</v>
      </c>
      <c r="I22" s="74"/>
      <c r="J22" s="103"/>
      <c r="M22" s="74"/>
      <c r="N22" s="74"/>
      <c r="O22" s="74"/>
    </row>
    <row r="23" spans="2:15" s="26" customFormat="1" ht="15" x14ac:dyDescent="0.3">
      <c r="B23" s="103" t="s">
        <v>1951</v>
      </c>
      <c r="C23" s="103" t="s">
        <v>1945</v>
      </c>
      <c r="D23" s="103"/>
      <c r="E23" s="122">
        <f>SUMIF(Government_revenues_table[Entité de l’État émettrice],Government_agencies[[#This Row],[Nom complet de l’entité]],Government_revenues_table[Valeur des recettes])</f>
        <v>4301736772</v>
      </c>
      <c r="F23" s="122" t="s">
        <v>319</v>
      </c>
      <c r="G23" s="122" t="s">
        <v>318</v>
      </c>
      <c r="H23" s="122" t="s">
        <v>318</v>
      </c>
      <c r="I23" s="74"/>
      <c r="J23" s="103"/>
      <c r="M23" s="74"/>
      <c r="N23" s="74"/>
      <c r="O23" s="74"/>
    </row>
    <row r="24" spans="2:15" s="26" customFormat="1" ht="15" x14ac:dyDescent="0.3">
      <c r="B24" s="103" t="s">
        <v>1952</v>
      </c>
      <c r="C24" s="103" t="s">
        <v>1943</v>
      </c>
      <c r="D24" s="103"/>
      <c r="E24" s="122">
        <f>SUMIF(Government_revenues_table[Entité de l’État émettrice],Government_agencies[[#This Row],[Nom complet de l’entité]],Government_revenues_table[Valeur des recettes])</f>
        <v>8218362535</v>
      </c>
      <c r="F24" s="122" t="s">
        <v>319</v>
      </c>
      <c r="G24" s="122" t="s">
        <v>318</v>
      </c>
      <c r="H24" s="122" t="s">
        <v>318</v>
      </c>
      <c r="I24" s="74"/>
      <c r="J24" s="103"/>
      <c r="M24" s="74"/>
      <c r="N24" s="74"/>
      <c r="O24" s="74"/>
    </row>
    <row r="25" spans="2:15" s="26" customFormat="1" ht="15" x14ac:dyDescent="0.3">
      <c r="B25" s="103" t="s">
        <v>1953</v>
      </c>
      <c r="C25" s="103" t="s">
        <v>1943</v>
      </c>
      <c r="D25" s="103"/>
      <c r="E25" s="122">
        <f>SUMIF(Government_revenues_table[Entité de l’État émettrice],Government_agencies[[#This Row],[Nom complet de l’entité]],Government_revenues_table[Valeur des recettes])</f>
        <v>13214542887</v>
      </c>
      <c r="F25" s="122" t="s">
        <v>319</v>
      </c>
      <c r="G25" s="122" t="s">
        <v>318</v>
      </c>
      <c r="H25" s="122" t="s">
        <v>318</v>
      </c>
      <c r="I25" s="74"/>
      <c r="J25" s="103"/>
      <c r="M25" s="74"/>
      <c r="N25" s="74"/>
      <c r="O25" s="74"/>
    </row>
    <row r="26" spans="2:15" s="26" customFormat="1" ht="15" x14ac:dyDescent="0.3">
      <c r="C26" s="103"/>
      <c r="D26" s="75"/>
    </row>
    <row r="27" spans="2:15" s="26" customFormat="1" x14ac:dyDescent="0.3">
      <c r="B27" s="184" t="s">
        <v>199</v>
      </c>
      <c r="C27" s="184"/>
      <c r="D27" s="184"/>
      <c r="E27" s="184"/>
      <c r="F27" s="184"/>
      <c r="G27" s="184"/>
      <c r="H27" s="184"/>
      <c r="I27" s="184"/>
      <c r="J27" s="184"/>
    </row>
    <row r="28" spans="2:15" s="26" customFormat="1" ht="16.5" customHeight="1" x14ac:dyDescent="0.3">
      <c r="B28" s="21" t="s">
        <v>200</v>
      </c>
      <c r="C28" s="184"/>
      <c r="D28" s="184"/>
      <c r="E28" s="184"/>
      <c r="F28" s="184"/>
      <c r="G28" s="184"/>
      <c r="H28" s="184"/>
      <c r="I28" s="184"/>
      <c r="J28" s="184"/>
    </row>
    <row r="29" spans="2:15" s="26" customFormat="1" ht="15" x14ac:dyDescent="0.3">
      <c r="B29" s="187" t="s">
        <v>201</v>
      </c>
      <c r="C29" s="188" t="s">
        <v>202</v>
      </c>
      <c r="D29" s="189" t="s">
        <v>203</v>
      </c>
      <c r="E29" s="73"/>
      <c r="F29"/>
    </row>
    <row r="30" spans="2:15" s="26" customFormat="1" ht="15" x14ac:dyDescent="0.3">
      <c r="B30" s="247" t="s">
        <v>1954</v>
      </c>
      <c r="C30" s="248" t="s">
        <v>1948</v>
      </c>
      <c r="D30" s="246" t="s">
        <v>1955</v>
      </c>
      <c r="F30"/>
    </row>
    <row r="31" spans="2:15" s="26" customFormat="1" ht="15.6" thickBot="1" x14ac:dyDescent="0.35">
      <c r="B31" s="74"/>
      <c r="C31" s="74"/>
      <c r="D31" s="74"/>
      <c r="F31"/>
    </row>
    <row r="32" spans="2:15" s="26" customFormat="1" ht="19.2" thickBot="1" x14ac:dyDescent="0.35">
      <c r="B32" s="278" t="s">
        <v>186</v>
      </c>
      <c r="C32" s="279"/>
      <c r="D32" s="279"/>
      <c r="E32" s="279"/>
      <c r="F32" s="279"/>
      <c r="G32" s="280"/>
      <c r="J32" s="278" t="s">
        <v>187</v>
      </c>
      <c r="K32" s="279"/>
      <c r="L32" s="279"/>
      <c r="M32" s="280"/>
    </row>
    <row r="33" spans="2:13" s="196" customFormat="1" ht="90" x14ac:dyDescent="0.35">
      <c r="B33" s="194" t="s">
        <v>204</v>
      </c>
      <c r="C33" s="197" t="s">
        <v>205</v>
      </c>
      <c r="D33" s="194" t="s">
        <v>206</v>
      </c>
      <c r="E33" s="195" t="s">
        <v>207</v>
      </c>
      <c r="F33" s="195" t="s">
        <v>208</v>
      </c>
      <c r="G33" s="198" t="s">
        <v>209</v>
      </c>
      <c r="H33" s="198" t="s">
        <v>210</v>
      </c>
      <c r="I33" s="198" t="s">
        <v>211</v>
      </c>
      <c r="J33" s="198" t="s">
        <v>212</v>
      </c>
      <c r="K33" s="198" t="s">
        <v>192</v>
      </c>
      <c r="L33" s="198" t="s">
        <v>213</v>
      </c>
      <c r="M33" s="198" t="s">
        <v>194</v>
      </c>
    </row>
    <row r="34" spans="2:13" s="26" customFormat="1" ht="16.2" x14ac:dyDescent="0.3">
      <c r="B34" s="103" t="s">
        <v>1956</v>
      </c>
      <c r="C34" s="26" t="s">
        <v>319</v>
      </c>
      <c r="D34" s="7" t="s">
        <v>1974</v>
      </c>
      <c r="E34" s="103">
        <v>840333827</v>
      </c>
      <c r="F34" s="103" t="s">
        <v>1975</v>
      </c>
      <c r="G34" s="103" t="s">
        <v>1976</v>
      </c>
      <c r="H34" s="75">
        <f>(SUMIFS(Table10[Valeur des recettes],Table10[Entreprise],Companies[[#This Row],[Nom complet de l’entreprise]],Table10[Devise de déclaration],"USD"))+IFERROR(SUMIFS(Table10[Valeur des recettes],Table10[Entreprise],Companies[[#This Row],[Nom complet de l’entreprise]],Table10[Devise de déclaration],"&lt;&gt;USD")/'[1]1-Présentation'!$E$28,0)</f>
        <v>0</v>
      </c>
      <c r="I34" s="311" t="s">
        <v>1371</v>
      </c>
      <c r="J34" s="311" t="s">
        <v>1371</v>
      </c>
      <c r="K34" s="311" t="s">
        <v>319</v>
      </c>
      <c r="L34" s="311" t="s">
        <v>318</v>
      </c>
      <c r="M34" s="311" t="s">
        <v>318</v>
      </c>
    </row>
    <row r="35" spans="2:13" s="26" customFormat="1" ht="16.2" x14ac:dyDescent="0.3">
      <c r="B35" s="103" t="s">
        <v>1957</v>
      </c>
      <c r="C35" s="26" t="s">
        <v>319</v>
      </c>
      <c r="D35" s="7" t="s">
        <v>1974</v>
      </c>
      <c r="E35" s="103">
        <v>703457069</v>
      </c>
      <c r="F35" s="103" t="s">
        <v>1975</v>
      </c>
      <c r="G35" s="26" t="s">
        <v>1976</v>
      </c>
      <c r="H35" s="75">
        <f>(SUMIFS(Table10[Valeur des recettes],Table10[Entreprise],Companies[[#This Row],[Nom complet de l’entreprise]],Table10[Devise de déclaration],"USD"))+IFERROR(SUMIFS(Table10[Valeur des recettes],Table10[Entreprise],Companies[[#This Row],[Nom complet de l’entreprise]],Table10[Devise de déclaration],"&lt;&gt;USD")/'[1]1-Présentation'!$E$28,0)</f>
        <v>0</v>
      </c>
      <c r="I35" s="311" t="s">
        <v>1371</v>
      </c>
      <c r="J35" s="311" t="s">
        <v>1371</v>
      </c>
      <c r="K35" s="311" t="s">
        <v>319</v>
      </c>
      <c r="L35" s="311" t="s">
        <v>319</v>
      </c>
      <c r="M35" s="311" t="s">
        <v>318</v>
      </c>
    </row>
    <row r="36" spans="2:13" s="26" customFormat="1" ht="16.2" x14ac:dyDescent="0.3">
      <c r="B36" s="103" t="s">
        <v>1958</v>
      </c>
      <c r="C36" s="26" t="s">
        <v>319</v>
      </c>
      <c r="D36" s="7" t="s">
        <v>1974</v>
      </c>
      <c r="E36" s="103">
        <v>446324865</v>
      </c>
      <c r="F36" s="103" t="s">
        <v>1975</v>
      </c>
      <c r="G36" s="26" t="s">
        <v>1976</v>
      </c>
      <c r="H36" s="75">
        <f>(SUMIFS(Table10[Valeur des recettes],Table10[Entreprise],Companies[[#This Row],[Nom complet de l’entreprise]],Table10[Devise de déclaration],"USD"))+IFERROR(SUMIFS(Table10[Valeur des recettes],Table10[Entreprise],Companies[[#This Row],[Nom complet de l’entreprise]],Table10[Devise de déclaration],"&lt;&gt;USD")/'[1]1-Présentation'!$E$28,0)</f>
        <v>0</v>
      </c>
      <c r="I36" s="311" t="s">
        <v>1371</v>
      </c>
      <c r="J36" s="311" t="s">
        <v>1371</v>
      </c>
      <c r="K36" s="311" t="s">
        <v>318</v>
      </c>
      <c r="L36" s="311" t="s">
        <v>318</v>
      </c>
      <c r="M36" s="311" t="s">
        <v>318</v>
      </c>
    </row>
    <row r="37" spans="2:13" s="26" customFormat="1" ht="16.2" x14ac:dyDescent="0.3">
      <c r="B37" s="103" t="s">
        <v>1959</v>
      </c>
      <c r="C37" s="26" t="s">
        <v>319</v>
      </c>
      <c r="D37" s="7" t="s">
        <v>1974</v>
      </c>
      <c r="E37" s="103">
        <v>210625166</v>
      </c>
      <c r="F37" s="103" t="s">
        <v>1975</v>
      </c>
      <c r="G37" s="26" t="s">
        <v>1976</v>
      </c>
      <c r="H37" s="75">
        <f>(SUMIFS(Table10[Valeur des recettes],Table10[Entreprise],Companies[[#This Row],[Nom complet de l’entreprise]],Table10[Devise de déclaration],"USD"))+IFERROR(SUMIFS(Table10[Valeur des recettes],Table10[Entreprise],Companies[[#This Row],[Nom complet de l’entreprise]],Table10[Devise de déclaration],"&lt;&gt;USD")/'[1]1-Présentation'!$E$28,0)</f>
        <v>0</v>
      </c>
      <c r="I37" s="311" t="s">
        <v>1371</v>
      </c>
      <c r="J37" s="311" t="s">
        <v>1371</v>
      </c>
      <c r="K37" s="311" t="s">
        <v>319</v>
      </c>
      <c r="L37" s="311" t="s">
        <v>318</v>
      </c>
      <c r="M37" s="311" t="s">
        <v>318</v>
      </c>
    </row>
    <row r="38" spans="2:13" s="26" customFormat="1" ht="16.2" x14ac:dyDescent="0.3">
      <c r="B38" s="103" t="s">
        <v>1966</v>
      </c>
      <c r="C38" s="26" t="s">
        <v>319</v>
      </c>
      <c r="D38" s="7" t="s">
        <v>1974</v>
      </c>
      <c r="E38" s="103">
        <v>183274869</v>
      </c>
      <c r="F38" s="103" t="s">
        <v>1975</v>
      </c>
      <c r="G38" s="26" t="s">
        <v>1980</v>
      </c>
      <c r="H38" s="75">
        <f>(SUMIFS(Table10[Valeur des recettes],Table10[Entreprise],Companies[[#This Row],[Nom complet de l’entreprise]],Table10[Devise de déclaration],"USD"))+IFERROR(SUMIFS(Table10[Valeur des recettes],Table10[Entreprise],Companies[[#This Row],[Nom complet de l’entreprise]],Table10[Devise de déclaration],"&lt;&gt;USD")/'[1]1-Présentation'!$E$28,0)</f>
        <v>0</v>
      </c>
      <c r="I38" s="311" t="s">
        <v>1371</v>
      </c>
      <c r="J38" s="311" t="s">
        <v>1371</v>
      </c>
      <c r="K38" s="311" t="s">
        <v>318</v>
      </c>
      <c r="L38" s="311" t="s">
        <v>318</v>
      </c>
      <c r="M38" s="311" t="s">
        <v>318</v>
      </c>
    </row>
    <row r="39" spans="2:13" s="26" customFormat="1" ht="16.2" x14ac:dyDescent="0.3">
      <c r="B39" s="103" t="s">
        <v>1960</v>
      </c>
      <c r="C39" s="26" t="s">
        <v>319</v>
      </c>
      <c r="D39" s="7" t="s">
        <v>1974</v>
      </c>
      <c r="E39" s="103">
        <v>349895870</v>
      </c>
      <c r="F39" s="103" t="s">
        <v>1975</v>
      </c>
      <c r="G39" s="26" t="s">
        <v>1976</v>
      </c>
      <c r="H39" s="75">
        <f>(SUMIFS(Table10[Valeur des recettes],Table10[Entreprise],Companies[[#This Row],[Nom complet de l’entreprise]],Table10[Devise de déclaration],"USD"))+IFERROR(SUMIFS(Table10[Valeur des recettes],Table10[Entreprise],Companies[[#This Row],[Nom complet de l’entreprise]],Table10[Devise de déclaration],"&lt;&gt;USD")/'[1]1-Présentation'!$E$28,0)</f>
        <v>0</v>
      </c>
      <c r="I39" s="311" t="s">
        <v>1371</v>
      </c>
      <c r="J39" s="311" t="s">
        <v>1371</v>
      </c>
      <c r="K39" s="311" t="s">
        <v>318</v>
      </c>
      <c r="L39" s="311" t="s">
        <v>318</v>
      </c>
      <c r="M39" s="311" t="s">
        <v>318</v>
      </c>
    </row>
    <row r="40" spans="2:13" s="26" customFormat="1" ht="16.2" x14ac:dyDescent="0.3">
      <c r="B40" s="103" t="s">
        <v>1967</v>
      </c>
      <c r="C40" s="26" t="s">
        <v>319</v>
      </c>
      <c r="D40" s="7" t="s">
        <v>1974</v>
      </c>
      <c r="E40" s="103">
        <v>417018660</v>
      </c>
      <c r="F40" s="103" t="s">
        <v>1975</v>
      </c>
      <c r="G40" s="26" t="s">
        <v>1977</v>
      </c>
      <c r="H40" s="75">
        <f>(SUMIFS(Table10[Valeur des recettes],Table10[Entreprise],Companies[[#This Row],[Nom complet de l’entreprise]],Table10[Devise de déclaration],"USD"))+IFERROR(SUMIFS(Table10[Valeur des recettes],Table10[Entreprise],Companies[[#This Row],[Nom complet de l’entreprise]],Table10[Devise de déclaration],"&lt;&gt;USD")/'[1]1-Présentation'!$E$28,0)</f>
        <v>0</v>
      </c>
      <c r="I40" s="311" t="s">
        <v>1371</v>
      </c>
      <c r="J40" s="311" t="s">
        <v>1371</v>
      </c>
      <c r="K40" s="311" t="s">
        <v>319</v>
      </c>
      <c r="L40" s="311" t="s">
        <v>318</v>
      </c>
      <c r="M40" s="311" t="s">
        <v>318</v>
      </c>
    </row>
    <row r="41" spans="2:13" s="26" customFormat="1" ht="16.2" x14ac:dyDescent="0.3">
      <c r="B41" s="103" t="s">
        <v>1968</v>
      </c>
      <c r="C41" s="26" t="s">
        <v>319</v>
      </c>
      <c r="D41" s="7" t="s">
        <v>1974</v>
      </c>
      <c r="E41" s="103">
        <v>311132112</v>
      </c>
      <c r="F41" s="103" t="s">
        <v>1975</v>
      </c>
      <c r="G41" s="26" t="s">
        <v>1982</v>
      </c>
      <c r="H41" s="75">
        <f>(SUMIFS(Table10[Valeur des recettes],Table10[Entreprise],Companies[[#This Row],[Nom complet de l’entreprise]],Table10[Devise de déclaration],"USD"))+IFERROR(SUMIFS(Table10[Valeur des recettes],Table10[Entreprise],Companies[[#This Row],[Nom complet de l’entreprise]],Table10[Devise de déclaration],"&lt;&gt;USD")/'[1]1-Présentation'!$E$28,0)</f>
        <v>0</v>
      </c>
      <c r="I41" s="311" t="s">
        <v>1371</v>
      </c>
      <c r="J41" s="311" t="s">
        <v>1371</v>
      </c>
      <c r="K41" s="311" t="s">
        <v>318</v>
      </c>
      <c r="L41" s="311" t="s">
        <v>318</v>
      </c>
      <c r="M41" s="311" t="s">
        <v>318</v>
      </c>
    </row>
    <row r="42" spans="2:13" s="26" customFormat="1" ht="16.2" x14ac:dyDescent="0.3">
      <c r="B42" s="103" t="s">
        <v>1969</v>
      </c>
      <c r="C42" s="26" t="s">
        <v>319</v>
      </c>
      <c r="D42" s="7" t="s">
        <v>1974</v>
      </c>
      <c r="E42" s="103">
        <v>158086728</v>
      </c>
      <c r="F42" s="103" t="s">
        <v>1975</v>
      </c>
      <c r="G42" s="26" t="s">
        <v>1976</v>
      </c>
      <c r="H42" s="75">
        <f>(SUMIFS(Table10[Valeur des recettes],Table10[Entreprise],Companies[[#This Row],[Nom complet de l’entreprise]],Table10[Devise de déclaration],"USD"))+IFERROR(SUMIFS(Table10[Valeur des recettes],Table10[Entreprise],Companies[[#This Row],[Nom complet de l’entreprise]],Table10[Devise de déclaration],"&lt;&gt;USD")/'[1]1-Présentation'!$E$28,0)</f>
        <v>0</v>
      </c>
      <c r="I42" s="311" t="s">
        <v>1371</v>
      </c>
      <c r="J42" s="311" t="s">
        <v>1371</v>
      </c>
      <c r="K42" s="311" t="s">
        <v>318</v>
      </c>
      <c r="L42" s="311" t="s">
        <v>318</v>
      </c>
      <c r="M42" s="311" t="s">
        <v>318</v>
      </c>
    </row>
    <row r="43" spans="2:13" s="26" customFormat="1" ht="16.2" x14ac:dyDescent="0.3">
      <c r="B43" s="103" t="s">
        <v>1970</v>
      </c>
      <c r="C43" s="26" t="s">
        <v>319</v>
      </c>
      <c r="D43" s="7" t="s">
        <v>1974</v>
      </c>
      <c r="E43" s="103">
        <v>704096981</v>
      </c>
      <c r="F43" s="103" t="s">
        <v>1975</v>
      </c>
      <c r="G43" s="26" t="s">
        <v>1977</v>
      </c>
      <c r="H43" s="75">
        <f>(SUMIFS(Table10[Valeur des recettes],Table10[Entreprise],Companies[[#This Row],[Nom complet de l’entreprise]],Table10[Devise de déclaration],"USD"))+IFERROR(SUMIFS(Table10[Valeur des recettes],Table10[Entreprise],Companies[[#This Row],[Nom complet de l’entreprise]],Table10[Devise de déclaration],"&lt;&gt;USD")/'[1]1-Présentation'!$E$28,0)</f>
        <v>0</v>
      </c>
      <c r="I43" s="311" t="s">
        <v>1371</v>
      </c>
      <c r="J43" s="311" t="s">
        <v>1371</v>
      </c>
      <c r="K43" s="311" t="s">
        <v>318</v>
      </c>
      <c r="L43" s="311" t="s">
        <v>318</v>
      </c>
      <c r="M43" s="311" t="s">
        <v>318</v>
      </c>
    </row>
    <row r="44" spans="2:13" s="26" customFormat="1" ht="16.2" x14ac:dyDescent="0.3">
      <c r="B44" s="103" t="s">
        <v>1971</v>
      </c>
      <c r="C44" s="26" t="s">
        <v>319</v>
      </c>
      <c r="D44" s="7" t="s">
        <v>1974</v>
      </c>
      <c r="E44" s="103">
        <v>868378480</v>
      </c>
      <c r="F44" s="103" t="s">
        <v>1975</v>
      </c>
      <c r="G44" s="26" t="s">
        <v>1976</v>
      </c>
      <c r="H44" s="75">
        <f>(SUMIFS(Table10[Valeur des recettes],Table10[Entreprise],Companies[[#This Row],[Nom complet de l’entreprise]],Table10[Devise de déclaration],"USD"))+IFERROR(SUMIFS(Table10[Valeur des recettes],Table10[Entreprise],Companies[[#This Row],[Nom complet de l’entreprise]],Table10[Devise de déclaration],"&lt;&gt;USD")/'[1]1-Présentation'!$E$28,0)</f>
        <v>0</v>
      </c>
      <c r="I44" s="311" t="s">
        <v>1371</v>
      </c>
      <c r="J44" s="311" t="s">
        <v>1371</v>
      </c>
      <c r="K44" s="311" t="s">
        <v>318</v>
      </c>
      <c r="L44" s="311" t="s">
        <v>318</v>
      </c>
      <c r="M44" s="311" t="s">
        <v>318</v>
      </c>
    </row>
    <row r="45" spans="2:13" s="26" customFormat="1" ht="16.2" x14ac:dyDescent="0.3">
      <c r="B45" s="103" t="s">
        <v>1961</v>
      </c>
      <c r="C45" s="26" t="s">
        <v>319</v>
      </c>
      <c r="D45" s="7" t="s">
        <v>1974</v>
      </c>
      <c r="E45" s="103">
        <v>731241238</v>
      </c>
      <c r="F45" s="103" t="s">
        <v>1975</v>
      </c>
      <c r="G45" s="26" t="s">
        <v>1977</v>
      </c>
      <c r="H45" s="75">
        <f>(SUMIFS(Table10[Valeur des recettes],Table10[Entreprise],Companies[[#This Row],[Nom complet de l’entreprise]],Table10[Devise de déclaration],"USD"))+IFERROR(SUMIFS(Table10[Valeur des recettes],Table10[Entreprise],Companies[[#This Row],[Nom complet de l’entreprise]],Table10[Devise de déclaration],"&lt;&gt;USD")/'[1]1-Présentation'!$E$28,0)</f>
        <v>0</v>
      </c>
      <c r="I45" s="311" t="s">
        <v>1371</v>
      </c>
      <c r="J45" s="311" t="s">
        <v>1371</v>
      </c>
      <c r="K45" s="311" t="s">
        <v>319</v>
      </c>
      <c r="L45" s="311" t="s">
        <v>318</v>
      </c>
      <c r="M45" s="311" t="s">
        <v>318</v>
      </c>
    </row>
    <row r="46" spans="2:13" s="26" customFormat="1" ht="16.2" x14ac:dyDescent="0.3">
      <c r="B46" s="103" t="s">
        <v>1972</v>
      </c>
      <c r="C46" s="26" t="s">
        <v>319</v>
      </c>
      <c r="D46" s="7" t="s">
        <v>1974</v>
      </c>
      <c r="E46" s="103">
        <v>882595283</v>
      </c>
      <c r="F46" s="103" t="s">
        <v>1975</v>
      </c>
      <c r="G46" s="26" t="s">
        <v>1981</v>
      </c>
      <c r="H46" s="75">
        <f>(SUMIFS(Table10[Valeur des recettes],Table10[Entreprise],Companies[[#This Row],[Nom complet de l’entreprise]],Table10[Devise de déclaration],"USD"))+IFERROR(SUMIFS(Table10[Valeur des recettes],Table10[Entreprise],Companies[[#This Row],[Nom complet de l’entreprise]],Table10[Devise de déclaration],"&lt;&gt;USD")/'[1]1-Présentation'!$E$28,0)</f>
        <v>0</v>
      </c>
      <c r="I46" s="311" t="s">
        <v>1371</v>
      </c>
      <c r="J46" s="311" t="s">
        <v>1371</v>
      </c>
      <c r="K46" s="311" t="s">
        <v>318</v>
      </c>
      <c r="L46" s="311" t="s">
        <v>318</v>
      </c>
      <c r="M46" s="311" t="s">
        <v>318</v>
      </c>
    </row>
    <row r="47" spans="2:13" s="26" customFormat="1" ht="16.2" x14ac:dyDescent="0.3">
      <c r="B47" s="103" t="s">
        <v>1963</v>
      </c>
      <c r="C47" s="26" t="s">
        <v>319</v>
      </c>
      <c r="D47" s="7" t="s">
        <v>1974</v>
      </c>
      <c r="E47" s="103">
        <v>872381785</v>
      </c>
      <c r="F47" s="103" t="s">
        <v>1975</v>
      </c>
      <c r="G47" s="26" t="s">
        <v>1976</v>
      </c>
      <c r="H47" s="75">
        <f>(SUMIFS(Table10[Valeur des recettes],Table10[Entreprise],Companies[[#This Row],[Nom complet de l’entreprise]],Table10[Devise de déclaration],"USD"))+IFERROR(SUMIFS(Table10[Valeur des recettes],Table10[Entreprise],Companies[[#This Row],[Nom complet de l’entreprise]],Table10[Devise de déclaration],"&lt;&gt;USD")/'[1]1-Présentation'!$E$28,0)</f>
        <v>0</v>
      </c>
      <c r="I47" s="311" t="s">
        <v>1371</v>
      </c>
      <c r="J47" s="311" t="s">
        <v>1371</v>
      </c>
      <c r="K47" s="311" t="s">
        <v>319</v>
      </c>
      <c r="L47" s="311" t="s">
        <v>318</v>
      </c>
      <c r="M47" s="311" t="s">
        <v>318</v>
      </c>
    </row>
    <row r="48" spans="2:13" s="26" customFormat="1" ht="16.2" x14ac:dyDescent="0.3">
      <c r="B48" s="103" t="s">
        <v>1965</v>
      </c>
      <c r="C48" s="26" t="s">
        <v>319</v>
      </c>
      <c r="D48" s="7" t="s">
        <v>1974</v>
      </c>
      <c r="E48" s="103">
        <v>213160583</v>
      </c>
      <c r="F48" s="103" t="s">
        <v>1975</v>
      </c>
      <c r="G48" s="26" t="s">
        <v>1976</v>
      </c>
      <c r="H48" s="75">
        <f>(SUMIFS(Table10[Valeur des recettes],Table10[Entreprise],Companies[[#This Row],[Nom complet de l’entreprise]],Table10[Devise de déclaration],"USD"))+IFERROR(SUMIFS(Table10[Valeur des recettes],Table10[Entreprise],Companies[[#This Row],[Nom complet de l’entreprise]],Table10[Devise de déclaration],"&lt;&gt;USD")/'[1]1-Présentation'!$E$28,0)</f>
        <v>0</v>
      </c>
      <c r="I48" s="311" t="s">
        <v>1371</v>
      </c>
      <c r="J48" s="311" t="s">
        <v>1371</v>
      </c>
      <c r="K48" s="311" t="s">
        <v>319</v>
      </c>
      <c r="L48" s="311" t="s">
        <v>318</v>
      </c>
      <c r="M48" s="311" t="s">
        <v>318</v>
      </c>
    </row>
    <row r="49" spans="2:20" s="26" customFormat="1" ht="16.2" x14ac:dyDescent="0.3">
      <c r="B49" s="103" t="s">
        <v>1964</v>
      </c>
      <c r="C49" s="26" t="s">
        <v>319</v>
      </c>
      <c r="D49" s="7" t="s">
        <v>1974</v>
      </c>
      <c r="E49" s="103">
        <v>854011368</v>
      </c>
      <c r="F49" s="103" t="s">
        <v>1975</v>
      </c>
      <c r="G49" s="26" t="s">
        <v>1978</v>
      </c>
      <c r="H49" s="75">
        <f>(SUMIFS(Table10[Valeur des recettes],Table10[Entreprise],Companies[[#This Row],[Nom complet de l’entreprise]],Table10[Devise de déclaration],"USD"))+IFERROR(SUMIFS(Table10[Valeur des recettes],Table10[Entreprise],Companies[[#This Row],[Nom complet de l’entreprise]],Table10[Devise de déclaration],"&lt;&gt;USD")/'[1]1-Présentation'!$E$28,0)</f>
        <v>0</v>
      </c>
      <c r="I49" s="311" t="s">
        <v>1371</v>
      </c>
      <c r="J49" s="311" t="s">
        <v>1371</v>
      </c>
      <c r="K49" s="311" t="s">
        <v>319</v>
      </c>
      <c r="L49" s="311" t="s">
        <v>319</v>
      </c>
      <c r="M49" s="311" t="s">
        <v>319</v>
      </c>
    </row>
    <row r="50" spans="2:20" s="26" customFormat="1" ht="16.2" x14ac:dyDescent="0.3">
      <c r="B50" s="103" t="s">
        <v>1962</v>
      </c>
      <c r="C50" s="26" t="s">
        <v>319</v>
      </c>
      <c r="D50" s="7" t="s">
        <v>1974</v>
      </c>
      <c r="E50" s="103">
        <v>163384514</v>
      </c>
      <c r="F50" s="103" t="s">
        <v>1975</v>
      </c>
      <c r="G50" s="26" t="s">
        <v>1979</v>
      </c>
      <c r="H50" s="75">
        <f>(SUMIFS(Table10[Valeur des recettes],Table10[Entreprise],Companies[[#This Row],[Nom complet de l’entreprise]],Table10[Devise de déclaration],"USD"))+IFERROR(SUMIFS(Table10[Valeur des recettes],Table10[Entreprise],Companies[[#This Row],[Nom complet de l’entreprise]],Table10[Devise de déclaration],"&lt;&gt;USD")/'[1]1-Présentation'!$E$28,0)</f>
        <v>0</v>
      </c>
      <c r="I50" s="311" t="s">
        <v>1371</v>
      </c>
      <c r="J50" s="311" t="s">
        <v>1371</v>
      </c>
      <c r="K50" s="311" t="s">
        <v>318</v>
      </c>
      <c r="L50" s="311" t="s">
        <v>318</v>
      </c>
      <c r="M50" s="311" t="s">
        <v>318</v>
      </c>
    </row>
    <row r="51" spans="2:20" s="26" customFormat="1" ht="16.2" x14ac:dyDescent="0.3">
      <c r="B51" s="103" t="s">
        <v>1973</v>
      </c>
      <c r="C51" s="26" t="s">
        <v>319</v>
      </c>
      <c r="D51" s="7" t="s">
        <v>1974</v>
      </c>
      <c r="E51" s="103">
        <v>222194342</v>
      </c>
      <c r="F51" s="103" t="s">
        <v>1975</v>
      </c>
      <c r="G51" s="26" t="s">
        <v>1977</v>
      </c>
      <c r="H51" s="75">
        <f>(SUMIFS(Table10[Valeur des recettes],Table10[Entreprise],Companies[[#This Row],[Nom complet de l’entreprise]],Table10[Devise de déclaration],"USD"))+IFERROR(SUMIFS(Table10[Valeur des recettes],Table10[Entreprise],Companies[[#This Row],[Nom complet de l’entreprise]],Table10[Devise de déclaration],"&lt;&gt;USD")/'[1]1-Présentation'!$E$28,0)</f>
        <v>0</v>
      </c>
      <c r="I51" s="311" t="s">
        <v>1371</v>
      </c>
      <c r="J51" s="311" t="s">
        <v>1371</v>
      </c>
      <c r="K51" s="311" t="s">
        <v>318</v>
      </c>
      <c r="L51" s="311" t="s">
        <v>318</v>
      </c>
      <c r="M51" s="311" t="s">
        <v>318</v>
      </c>
    </row>
    <row r="52" spans="2:20" s="26" customFormat="1" ht="15.6" thickBot="1" x14ac:dyDescent="0.35">
      <c r="C52" s="103"/>
      <c r="F52" s="76"/>
      <c r="G52" s="76"/>
    </row>
    <row r="53" spans="2:20" s="26" customFormat="1" ht="24.6" thickBot="1" x14ac:dyDescent="0.35">
      <c r="B53" s="184" t="s">
        <v>217</v>
      </c>
      <c r="C53" s="184"/>
      <c r="D53" s="184"/>
      <c r="E53" s="184"/>
      <c r="F53" s="184"/>
      <c r="G53" s="184"/>
      <c r="H53" s="184"/>
      <c r="I53" s="184"/>
      <c r="J53" s="184"/>
      <c r="K53" s="184"/>
      <c r="M53" s="275" t="s">
        <v>218</v>
      </c>
      <c r="N53" s="276"/>
      <c r="O53" s="277"/>
      <c r="P53" s="273" t="s">
        <v>219</v>
      </c>
      <c r="Q53" s="274"/>
    </row>
    <row r="54" spans="2:20" s="196" customFormat="1" ht="45" x14ac:dyDescent="0.35">
      <c r="B54" s="194" t="s">
        <v>220</v>
      </c>
      <c r="C54" s="192" t="s">
        <v>221</v>
      </c>
      <c r="D54" s="193" t="s">
        <v>98</v>
      </c>
      <c r="E54" s="193" t="s">
        <v>222</v>
      </c>
      <c r="F54" s="199" t="s">
        <v>223</v>
      </c>
      <c r="G54" s="193" t="s">
        <v>224</v>
      </c>
      <c r="H54" s="195" t="s">
        <v>225</v>
      </c>
      <c r="I54" s="195" t="s">
        <v>226</v>
      </c>
      <c r="J54" s="195" t="s">
        <v>227</v>
      </c>
      <c r="K54" s="195" t="s">
        <v>228</v>
      </c>
      <c r="L54" s="195" t="s">
        <v>229</v>
      </c>
      <c r="M54" s="195" t="s">
        <v>230</v>
      </c>
      <c r="N54" s="195" t="s">
        <v>231</v>
      </c>
      <c r="O54" s="195" t="s">
        <v>232</v>
      </c>
      <c r="P54" s="195" t="s">
        <v>233</v>
      </c>
      <c r="Q54" s="195" t="s">
        <v>234</v>
      </c>
      <c r="R54" s="195"/>
    </row>
    <row r="55" spans="2:20" s="26" customFormat="1" ht="15" x14ac:dyDescent="0.3">
      <c r="B55" s="103" t="s">
        <v>1932</v>
      </c>
      <c r="C55" s="103" t="s">
        <v>1932</v>
      </c>
      <c r="D55" s="103" t="s">
        <v>1932</v>
      </c>
      <c r="E55" s="103" t="s">
        <v>1932</v>
      </c>
      <c r="F55" s="103" t="s">
        <v>1932</v>
      </c>
      <c r="G55" s="103" t="s">
        <v>1932</v>
      </c>
      <c r="H55" s="103" t="s">
        <v>1932</v>
      </c>
      <c r="I55" s="103" t="s">
        <v>1932</v>
      </c>
      <c r="J55" s="103" t="s">
        <v>1932</v>
      </c>
      <c r="K55" s="103" t="s">
        <v>1932</v>
      </c>
      <c r="L55" s="103" t="s">
        <v>1932</v>
      </c>
      <c r="M55" s="103" t="s">
        <v>1932</v>
      </c>
      <c r="N55" s="103" t="s">
        <v>1932</v>
      </c>
      <c r="O55" s="103" t="s">
        <v>1932</v>
      </c>
      <c r="P55" s="103" t="s">
        <v>1932</v>
      </c>
      <c r="Q55" s="103" t="s">
        <v>1932</v>
      </c>
    </row>
    <row r="56" spans="2:20" ht="15" x14ac:dyDescent="0.3">
      <c r="B56" s="103"/>
      <c r="C56" s="103"/>
      <c r="D56" s="103"/>
      <c r="E56" s="103"/>
      <c r="F56" s="103"/>
      <c r="G56" s="103"/>
      <c r="H56" s="103"/>
      <c r="I56" s="103"/>
      <c r="J56" s="103"/>
      <c r="K56" s="103"/>
      <c r="L56" s="103"/>
      <c r="M56" s="103"/>
      <c r="N56" s="103"/>
      <c r="O56" s="103"/>
      <c r="P56" s="103"/>
      <c r="Q56" s="103"/>
      <c r="R56" s="103"/>
      <c r="S56" s="103"/>
      <c r="T56" s="103"/>
    </row>
    <row r="57" spans="2:20" ht="15" x14ac:dyDescent="0.3">
      <c r="B57" s="200" t="s">
        <v>245</v>
      </c>
      <c r="C57" s="103"/>
      <c r="D57" s="103"/>
      <c r="E57" s="103"/>
      <c r="F57" s="103"/>
      <c r="G57" s="103"/>
      <c r="H57" s="103"/>
      <c r="I57" s="103"/>
      <c r="J57" s="103"/>
      <c r="K57" s="103"/>
      <c r="L57" s="103"/>
      <c r="M57" s="103"/>
      <c r="N57" s="103"/>
      <c r="O57" s="103"/>
      <c r="P57" s="103"/>
      <c r="Q57" s="103"/>
      <c r="R57" s="103"/>
      <c r="S57" s="103"/>
      <c r="T57" s="103"/>
    </row>
    <row r="58" spans="2:20" s="26" customFormat="1" ht="15" x14ac:dyDescent="0.3">
      <c r="B58" s="103"/>
      <c r="C58" s="103"/>
      <c r="D58" s="103"/>
      <c r="E58" s="103"/>
    </row>
    <row r="59" spans="2:20" ht="15" x14ac:dyDescent="0.3">
      <c r="B59" s="103"/>
      <c r="C59" s="103"/>
      <c r="D59" s="103"/>
      <c r="E59" s="103"/>
      <c r="F59" s="103"/>
      <c r="G59" s="103"/>
      <c r="H59" s="103"/>
      <c r="I59" s="103"/>
      <c r="J59" s="103"/>
      <c r="K59" s="103"/>
      <c r="L59" s="103"/>
      <c r="M59" s="103"/>
      <c r="N59" s="103"/>
      <c r="O59" s="103"/>
      <c r="P59" s="103"/>
      <c r="Q59" s="103"/>
      <c r="R59" s="103"/>
      <c r="S59" s="103"/>
      <c r="T59" s="103"/>
    </row>
    <row r="60" spans="2:20" ht="15" x14ac:dyDescent="0.3">
      <c r="B60" s="103"/>
      <c r="C60" s="103"/>
      <c r="D60" s="103"/>
      <c r="E60" s="103"/>
      <c r="F60" s="103"/>
      <c r="G60" s="103"/>
      <c r="H60" s="103"/>
      <c r="I60" s="103"/>
      <c r="J60" s="103"/>
      <c r="K60" s="103"/>
      <c r="L60" s="103"/>
      <c r="M60" s="103"/>
      <c r="N60" s="103"/>
      <c r="O60" s="103"/>
      <c r="P60" s="103"/>
      <c r="Q60" s="103"/>
      <c r="R60" s="103"/>
      <c r="S60" s="103"/>
      <c r="T60" s="103"/>
    </row>
    <row r="61" spans="2:20" ht="15" x14ac:dyDescent="0.3">
      <c r="B61" s="103"/>
      <c r="C61" s="103"/>
      <c r="D61" s="103"/>
      <c r="E61" s="103"/>
      <c r="F61" s="103"/>
      <c r="G61" s="103"/>
      <c r="H61" s="103"/>
      <c r="I61" s="103"/>
      <c r="J61" s="103"/>
      <c r="K61" s="103"/>
      <c r="L61" s="103"/>
      <c r="M61" s="103"/>
      <c r="N61" s="103"/>
      <c r="O61" s="103"/>
      <c r="P61" s="103"/>
      <c r="Q61" s="103"/>
      <c r="R61" s="103"/>
      <c r="S61" s="103"/>
      <c r="T61" s="103"/>
    </row>
    <row r="62" spans="2:20" ht="15" x14ac:dyDescent="0.3">
      <c r="B62" s="103"/>
      <c r="C62" s="103"/>
      <c r="D62" s="103"/>
      <c r="E62" s="103"/>
      <c r="F62" s="103"/>
      <c r="G62" s="103"/>
      <c r="H62" s="103"/>
      <c r="I62" s="103"/>
      <c r="J62" s="103"/>
      <c r="K62" s="103"/>
      <c r="L62" s="103"/>
      <c r="M62" s="103"/>
      <c r="N62" s="103"/>
      <c r="O62" s="103"/>
      <c r="P62" s="103"/>
      <c r="Q62" s="103"/>
      <c r="R62" s="103"/>
      <c r="S62" s="103"/>
      <c r="T62" s="103"/>
    </row>
    <row r="63" spans="2:20" ht="15" x14ac:dyDescent="0.3">
      <c r="B63" s="103"/>
      <c r="C63" s="103"/>
      <c r="D63" s="103"/>
      <c r="E63" s="103"/>
      <c r="F63" s="103"/>
      <c r="G63" s="103"/>
      <c r="H63" s="103"/>
      <c r="I63" s="103"/>
      <c r="J63" s="103"/>
      <c r="K63" s="103"/>
      <c r="L63" s="103"/>
      <c r="M63" s="103"/>
      <c r="N63" s="103"/>
      <c r="O63" s="103"/>
      <c r="P63" s="103"/>
      <c r="Q63" s="103"/>
      <c r="R63" s="103"/>
      <c r="S63" s="103"/>
      <c r="T63" s="103"/>
    </row>
    <row r="64" spans="2:20" ht="15" x14ac:dyDescent="0.3">
      <c r="B64" s="103"/>
      <c r="C64" s="103"/>
      <c r="D64" s="103"/>
      <c r="E64" s="103"/>
      <c r="F64" s="103"/>
      <c r="G64" s="103"/>
      <c r="H64" s="103"/>
      <c r="I64" s="103"/>
      <c r="J64" s="103"/>
      <c r="K64" s="103"/>
      <c r="L64" s="103"/>
      <c r="M64" s="103"/>
      <c r="N64" s="103"/>
      <c r="O64" s="103"/>
      <c r="P64" s="103"/>
      <c r="Q64" s="103"/>
      <c r="R64" s="103"/>
      <c r="S64" s="103"/>
      <c r="T64" s="103"/>
    </row>
    <row r="65" spans="2:20" ht="15" x14ac:dyDescent="0.3">
      <c r="B65" s="103"/>
      <c r="C65" s="103"/>
      <c r="D65" s="103"/>
      <c r="E65" s="103"/>
      <c r="F65" s="103"/>
      <c r="G65" s="103"/>
      <c r="H65" s="103"/>
      <c r="I65" s="103"/>
      <c r="J65" s="103"/>
      <c r="K65" s="103"/>
      <c r="L65" s="103"/>
      <c r="M65" s="103"/>
      <c r="N65" s="103"/>
      <c r="O65" s="103"/>
      <c r="P65" s="103"/>
      <c r="Q65" s="103"/>
      <c r="R65" s="103"/>
      <c r="S65" s="103"/>
      <c r="T65" s="103"/>
    </row>
    <row r="66" spans="2:20" ht="15" customHeight="1" x14ac:dyDescent="0.3">
      <c r="B66" s="103"/>
      <c r="C66" s="103"/>
      <c r="D66" s="103"/>
      <c r="E66" s="103"/>
      <c r="F66" s="103"/>
      <c r="G66" s="103"/>
      <c r="H66" s="103"/>
      <c r="I66" s="103"/>
      <c r="J66" s="103"/>
      <c r="K66" s="103"/>
      <c r="L66" s="103"/>
      <c r="M66" s="103"/>
      <c r="N66" s="103"/>
      <c r="O66" s="103"/>
      <c r="P66" s="103"/>
      <c r="Q66" s="103"/>
      <c r="R66" s="103"/>
      <c r="S66" s="103"/>
      <c r="T66" s="103"/>
    </row>
    <row r="67" spans="2:20" ht="15" customHeight="1" x14ac:dyDescent="0.3">
      <c r="B67" s="103"/>
      <c r="C67" s="103"/>
      <c r="D67" s="103"/>
      <c r="E67" s="103"/>
      <c r="F67" s="103"/>
      <c r="G67" s="103"/>
      <c r="H67" s="103"/>
      <c r="I67" s="103"/>
      <c r="J67" s="103"/>
      <c r="K67" s="103"/>
      <c r="L67" s="103"/>
      <c r="M67" s="103"/>
      <c r="N67" s="103"/>
      <c r="O67" s="103"/>
      <c r="P67" s="103"/>
      <c r="Q67" s="103"/>
      <c r="R67" s="103"/>
      <c r="S67" s="103"/>
      <c r="T67" s="103"/>
    </row>
    <row r="68" spans="2:20" ht="15" x14ac:dyDescent="0.3">
      <c r="B68" s="103"/>
      <c r="C68" s="103"/>
      <c r="D68" s="103"/>
      <c r="E68" s="103"/>
      <c r="F68" s="103"/>
      <c r="G68" s="103"/>
      <c r="H68" s="103"/>
      <c r="I68" s="103"/>
      <c r="J68" s="103"/>
      <c r="K68" s="103"/>
      <c r="L68" s="103"/>
      <c r="M68" s="103"/>
      <c r="N68" s="103"/>
      <c r="O68" s="103"/>
      <c r="P68" s="103"/>
      <c r="Q68" s="103"/>
      <c r="R68" s="103"/>
      <c r="S68" s="103"/>
      <c r="T68" s="103"/>
    </row>
    <row r="69" spans="2:20" ht="15" x14ac:dyDescent="0.3">
      <c r="B69" s="103"/>
      <c r="C69" s="103"/>
      <c r="D69" s="103"/>
      <c r="E69" s="103"/>
      <c r="F69" s="103"/>
      <c r="G69" s="103"/>
      <c r="H69" s="103"/>
      <c r="I69" s="103"/>
      <c r="J69" s="103"/>
      <c r="K69" s="103"/>
      <c r="L69" s="103"/>
      <c r="M69" s="103"/>
      <c r="N69" s="103"/>
      <c r="O69" s="103"/>
      <c r="P69" s="103"/>
      <c r="Q69" s="103"/>
      <c r="R69" s="103"/>
      <c r="S69" s="103"/>
      <c r="T69" s="103"/>
    </row>
    <row r="70" spans="2:20" ht="18.75" customHeight="1" x14ac:dyDescent="0.3">
      <c r="B70" s="103"/>
      <c r="C70" s="103"/>
      <c r="D70" s="103"/>
      <c r="E70" s="103"/>
      <c r="F70" s="103"/>
      <c r="G70" s="103"/>
      <c r="H70" s="103"/>
      <c r="I70" s="103"/>
      <c r="J70" s="103"/>
      <c r="K70" s="103"/>
      <c r="L70" s="103"/>
      <c r="M70" s="103"/>
      <c r="N70" s="103"/>
      <c r="O70" s="103"/>
      <c r="P70" s="103"/>
      <c r="Q70" s="103"/>
      <c r="R70" s="103"/>
      <c r="S70" s="103"/>
      <c r="T70" s="103"/>
    </row>
    <row r="71" spans="2:20" ht="15" x14ac:dyDescent="0.3">
      <c r="B71" s="103"/>
      <c r="C71" s="103"/>
      <c r="D71" s="103"/>
      <c r="E71" s="103"/>
      <c r="F71" s="103"/>
      <c r="G71" s="103"/>
      <c r="H71" s="103"/>
      <c r="I71" s="103"/>
      <c r="J71" s="103"/>
      <c r="K71" s="103"/>
      <c r="L71" s="103"/>
      <c r="M71" s="103"/>
      <c r="N71" s="103"/>
      <c r="O71" s="103"/>
      <c r="P71" s="103"/>
      <c r="Q71" s="103"/>
      <c r="R71" s="103"/>
      <c r="S71" s="103"/>
      <c r="T71" s="103"/>
    </row>
    <row r="72" spans="2:20" ht="15" x14ac:dyDescent="0.3">
      <c r="B72" s="103"/>
      <c r="C72" s="103"/>
      <c r="D72" s="103"/>
      <c r="E72" s="103"/>
      <c r="F72" s="103"/>
      <c r="G72" s="103"/>
      <c r="H72" s="103"/>
      <c r="I72" s="103"/>
      <c r="J72" s="103"/>
      <c r="K72" s="103"/>
      <c r="L72" s="103"/>
      <c r="M72" s="103"/>
      <c r="N72" s="103"/>
      <c r="O72" s="103"/>
      <c r="P72" s="103"/>
      <c r="Q72" s="103"/>
      <c r="R72" s="103"/>
      <c r="S72" s="103"/>
      <c r="T72" s="103"/>
    </row>
    <row r="73" spans="2:20" ht="15" x14ac:dyDescent="0.3">
      <c r="B73" s="103"/>
      <c r="C73" s="103"/>
      <c r="D73" s="103"/>
      <c r="E73" s="103"/>
      <c r="F73" s="103"/>
      <c r="G73" s="103"/>
      <c r="H73" s="103"/>
      <c r="I73" s="103"/>
      <c r="J73" s="103"/>
      <c r="K73" s="103"/>
      <c r="L73" s="103"/>
      <c r="M73" s="103"/>
      <c r="N73" s="103"/>
      <c r="O73" s="103"/>
      <c r="P73" s="103"/>
      <c r="Q73" s="103"/>
      <c r="R73" s="103"/>
      <c r="S73" s="103"/>
      <c r="T73" s="103"/>
    </row>
    <row r="74" spans="2:20" ht="15" x14ac:dyDescent="0.3">
      <c r="B74" s="103"/>
      <c r="C74" s="103"/>
      <c r="D74" s="103"/>
      <c r="E74" s="103"/>
      <c r="F74" s="103"/>
      <c r="G74" s="103"/>
      <c r="H74" s="103"/>
      <c r="I74" s="103"/>
      <c r="J74" s="103"/>
      <c r="K74" s="103"/>
      <c r="L74" s="103"/>
      <c r="M74" s="103"/>
      <c r="N74" s="103"/>
      <c r="O74" s="103"/>
      <c r="P74" s="103"/>
      <c r="Q74" s="103"/>
      <c r="R74" s="103"/>
      <c r="S74" s="103"/>
      <c r="T74" s="103"/>
    </row>
    <row r="75" spans="2:20" ht="15" x14ac:dyDescent="0.3">
      <c r="B75" s="103"/>
      <c r="C75" s="103"/>
      <c r="D75" s="103"/>
      <c r="E75" s="103"/>
      <c r="F75" s="103"/>
      <c r="G75" s="103"/>
      <c r="H75" s="103"/>
      <c r="I75" s="103"/>
      <c r="J75" s="103"/>
      <c r="K75" s="103"/>
      <c r="L75" s="103"/>
      <c r="M75" s="103"/>
      <c r="N75" s="103"/>
      <c r="O75" s="103"/>
      <c r="P75" s="103"/>
      <c r="Q75" s="103"/>
      <c r="R75" s="103"/>
      <c r="S75" s="103"/>
      <c r="T75" s="103"/>
    </row>
    <row r="76" spans="2:20" ht="15" x14ac:dyDescent="0.3">
      <c r="B76" s="103"/>
      <c r="C76" s="103"/>
      <c r="D76" s="103"/>
      <c r="E76" s="103"/>
      <c r="F76" s="103"/>
      <c r="G76" s="103"/>
      <c r="H76" s="103"/>
      <c r="I76" s="103"/>
      <c r="J76" s="103"/>
      <c r="K76" s="103"/>
      <c r="L76" s="103"/>
      <c r="M76" s="103"/>
      <c r="N76" s="103"/>
      <c r="O76" s="103"/>
      <c r="P76" s="103"/>
      <c r="Q76" s="103"/>
      <c r="R76" s="103"/>
      <c r="S76" s="103"/>
      <c r="T76" s="103"/>
    </row>
    <row r="77" spans="2:20" ht="15" x14ac:dyDescent="0.3">
      <c r="B77" s="103"/>
      <c r="C77" s="103"/>
      <c r="D77" s="103"/>
      <c r="E77" s="103"/>
      <c r="F77" s="103"/>
      <c r="G77" s="103"/>
      <c r="H77" s="103"/>
      <c r="I77" s="103"/>
      <c r="J77" s="103"/>
      <c r="K77" s="103"/>
      <c r="L77" s="103"/>
      <c r="M77" s="103"/>
      <c r="N77" s="103"/>
      <c r="O77" s="103"/>
      <c r="P77" s="103"/>
      <c r="Q77" s="103"/>
      <c r="R77" s="103"/>
      <c r="S77" s="103"/>
      <c r="T77" s="103"/>
    </row>
    <row r="78" spans="2:20" ht="15" x14ac:dyDescent="0.3">
      <c r="B78" s="103"/>
      <c r="C78" s="103"/>
      <c r="D78" s="103"/>
      <c r="E78" s="103"/>
      <c r="F78" s="103"/>
      <c r="G78" s="103"/>
      <c r="H78" s="103"/>
      <c r="I78" s="103"/>
      <c r="J78" s="103"/>
      <c r="K78" s="103"/>
      <c r="L78" s="103"/>
      <c r="M78" s="103"/>
      <c r="N78" s="103"/>
      <c r="O78" s="103"/>
      <c r="P78" s="103"/>
      <c r="Q78" s="103"/>
      <c r="R78" s="103"/>
      <c r="S78" s="103"/>
      <c r="T78" s="103"/>
    </row>
    <row r="79" spans="2:20" ht="15" x14ac:dyDescent="0.3">
      <c r="B79" s="103"/>
      <c r="C79" s="103"/>
      <c r="D79" s="103"/>
      <c r="E79" s="103"/>
      <c r="F79" s="103"/>
      <c r="G79" s="103"/>
      <c r="H79" s="103"/>
      <c r="I79" s="103"/>
      <c r="J79" s="103"/>
      <c r="K79" s="103"/>
      <c r="L79" s="103"/>
      <c r="M79" s="103"/>
      <c r="N79" s="103"/>
      <c r="O79" s="103"/>
      <c r="P79" s="103"/>
      <c r="Q79" s="103"/>
      <c r="R79" s="103"/>
      <c r="S79" s="103"/>
      <c r="T79" s="103"/>
    </row>
    <row r="80" spans="2:20" ht="15" x14ac:dyDescent="0.3">
      <c r="B80" s="103"/>
      <c r="C80" s="103"/>
      <c r="D80" s="103"/>
      <c r="E80" s="103"/>
      <c r="F80" s="103"/>
      <c r="G80" s="103"/>
      <c r="H80" s="103"/>
      <c r="I80" s="103"/>
      <c r="J80" s="103"/>
      <c r="K80" s="103"/>
      <c r="L80" s="103"/>
      <c r="M80" s="103"/>
      <c r="N80" s="103"/>
      <c r="O80" s="103"/>
      <c r="P80" s="103"/>
      <c r="Q80" s="103"/>
      <c r="R80" s="103"/>
      <c r="S80" s="103"/>
      <c r="T80" s="103"/>
    </row>
    <row r="81" spans="2:5" ht="15" x14ac:dyDescent="0.3">
      <c r="B81" s="103"/>
      <c r="C81" s="103"/>
      <c r="D81" s="103"/>
      <c r="E81" s="103"/>
    </row>
    <row r="82" spans="2:5" ht="15" x14ac:dyDescent="0.3">
      <c r="B82" s="103"/>
      <c r="C82" s="103"/>
      <c r="D82" s="103"/>
      <c r="E82" s="103"/>
    </row>
    <row r="83" spans="2:5" ht="15" x14ac:dyDescent="0.3">
      <c r="B83" s="103"/>
      <c r="C83" s="103"/>
      <c r="D83" s="103"/>
      <c r="E83" s="103"/>
    </row>
    <row r="84" spans="2:5" ht="15" x14ac:dyDescent="0.3">
      <c r="B84" s="103"/>
      <c r="C84" s="103"/>
      <c r="D84" s="103"/>
      <c r="E84" s="103"/>
    </row>
    <row r="85" spans="2:5" ht="15" x14ac:dyDescent="0.3">
      <c r="B85" s="103"/>
      <c r="C85" s="103"/>
      <c r="D85" s="103"/>
      <c r="E85" s="103"/>
    </row>
    <row r="86" spans="2:5" ht="15" x14ac:dyDescent="0.3">
      <c r="B86" s="103"/>
      <c r="C86" s="103"/>
      <c r="D86" s="103"/>
      <c r="E86" s="103"/>
    </row>
    <row r="87" spans="2:5" ht="15" x14ac:dyDescent="0.3">
      <c r="B87" s="103"/>
      <c r="C87" s="103"/>
      <c r="D87" s="103"/>
      <c r="E87" s="103"/>
    </row>
    <row r="88" spans="2:5" ht="15" x14ac:dyDescent="0.3">
      <c r="B88" s="103"/>
      <c r="C88" s="103"/>
      <c r="D88" s="103"/>
      <c r="E88" s="103"/>
    </row>
    <row r="89" spans="2:5" ht="15" x14ac:dyDescent="0.3">
      <c r="B89" s="103"/>
      <c r="C89" s="103"/>
      <c r="D89" s="103"/>
      <c r="E89" s="103"/>
    </row>
    <row r="90" spans="2:5" ht="15" x14ac:dyDescent="0.3">
      <c r="B90" s="103"/>
      <c r="C90" s="103"/>
      <c r="D90" s="103"/>
      <c r="E90" s="103"/>
    </row>
    <row r="91" spans="2:5" ht="15" x14ac:dyDescent="0.3">
      <c r="B91" s="103"/>
      <c r="C91" s="103"/>
      <c r="D91" s="103"/>
      <c r="E91" s="103"/>
    </row>
  </sheetData>
  <mergeCells count="12">
    <mergeCell ref="B5:J5"/>
    <mergeCell ref="B8:J8"/>
    <mergeCell ref="B10:J10"/>
    <mergeCell ref="B7:F7"/>
    <mergeCell ref="B6:G6"/>
    <mergeCell ref="B9:G9"/>
    <mergeCell ref="P53:Q53"/>
    <mergeCell ref="M53:O53"/>
    <mergeCell ref="J32:M32"/>
    <mergeCell ref="B32:G32"/>
    <mergeCell ref="B11:J11"/>
    <mergeCell ref="B14:D14"/>
  </mergeCells>
  <phoneticPr fontId="62" type="noConversion"/>
  <dataValidations count="24">
    <dataValidation allowBlank="1" showInputMessage="1" showErrorMessage="1" promptTitle="Nom de l’identifiant" prompt="Veuillez saisir le nom de l’identifiant, tel que « Numéro d’identification fiscale » ou similaire." sqref="B31" xr:uid="{412124B2-A34B-47AD-A7F2-2DA2FD26EE6D}"/>
    <dataValidation allowBlank="1" showInputMessage="1" showErrorMessage="1" promptTitle="Nom du registre" prompt="Veuillez saisir le nom du registre ou de l’agence" sqref="C31" xr:uid="{2DCD63E0-4119-4A73-AC8A-488AF5C36CD2}"/>
    <dataValidation allowBlank="1" showInputMessage="1" showErrorMessage="1" promptTitle="Adresse URL du registre" prompt="Veuillez insérer l’adresse URL directe du registre ou de l’agence" sqref="D31" xr:uid="{A7D4AC68-A245-49BE-B706-C7C76BB5669E}"/>
    <dataValidation type="textLength" allowBlank="1" showInputMessage="1" showErrorMessage="1" errorTitle="Veuillez ne pas modifier ces cellules" error="Veuillez ne pas modifier ces cellules" sqref="B31" xr:uid="{81EFF6B9-0948-4ED1-9FAA-6EA0DE53E4C0}">
      <formula1>10000</formula1>
      <formula2>50000</formula2>
    </dataValidation>
    <dataValidation type="textLength" allowBlank="1" showInputMessage="1" showErrorMessage="1" sqref="F26:F28 G26:G31 B26:B27 A33:B33 B54:C54 F54:L54 D33:G33 J26:J31 H26:I32 A1:A15 C26:D28 B1:J1 G12:J14 A26:A32 B52:J52 E26:E31 B12:B15 E12:F13 C12:D14 C15:E15 B53:K53 I33 I15:M25 N33:N51 A34:A46 A48:A55" xr:uid="{4B9AA2B5-1E60-430C-BA7F-02CA306120F1}">
      <formula1>9999999</formula1>
      <formula2>99999999</formula2>
    </dataValidation>
    <dataValidation type="textLength" allowBlank="1" showInputMessage="1" showErrorMessage="1" errorTitle="Ne pas modifier – basé sur la Partie 4" error="Ces cellules se rempliront automatiquement." promptTitle="Ne pas modifier – basé sur la Partie 4" prompt=" " sqref="E16:E25 H34:H51" xr:uid="{E7078589-660C-4DA2-9592-E8A92A55EA9A}">
      <formula1>999999</formula1>
      <formula2>9999999</formula2>
    </dataValidation>
    <dataValidation allowBlank="1" showInputMessage="1" showErrorMessage="1" promptTitle="Nom de projet" prompt="Saisissez ici le nom du projet._x000a__x000a_Veuillez éviter d’utiliser des acronymes et saisissez le nom complet." sqref="B55:Q55" xr:uid="{F99FE9B0-5192-4241-983B-FDB53885E318}"/>
    <dataValidation allowBlank="1" showInputMessage="1" showErrorMessage="1" promptTitle="Identification" prompt="Veuillez saisir le numéro d’identification de l’entité d’État déclarante, le cas échéant." sqref="D16:E25 H34:H51" xr:uid="{8310B678-8255-46C8-AF1B-93E3C1B16E87}"/>
    <dataValidation type="list" allowBlank="1" showInputMessage="1" showErrorMessage="1" promptTitle="Soumission de déclaration ITIE" prompt="L’entité a-t-elle soumis une déclaration ITIE ? _x000a_Oui_x000a_Non" sqref="F16:F25" xr:uid="{B30B40CE-72B6-4E58-A2A1-77BD9159985A}">
      <formula1>"Oui, Non"</formula1>
    </dataValidation>
    <dataValidation type="list" allowBlank="1" showInputMessage="1" showErrorMessage="1" promptTitle="Assurances qualité de l’ITIE" prompt="L’entité a-t-elle respecté les assurances qualité supplémentaires convenues par le GMP ? _x000a_Oui_x000a_Non" sqref="H16:H25" xr:uid="{B877F9CB-63AF-4C1B-A317-78B55198F866}">
      <formula1>"Oui, Non"</formula1>
    </dataValidation>
    <dataValidation type="list" allowBlank="1" showInputMessage="1" showErrorMessage="1" promptTitle="Normes d’audit existantes" prompt="L’entité a-t-elle suivi les normes nationales d’audit ? _x000a_Oui_x000a_Non_x000a_Incertain" sqref="G16:G25" xr:uid="{AFD1C2D9-FB03-4033-A799-3A153786AB3E}">
      <formula1>Reliability</formula1>
    </dataValidation>
    <dataValidation type="list" allowBlank="1" showInputMessage="1" showErrorMessage="1" promptTitle="Type d’agence gouvernementale" prompt="Choisissez le type d’agence gouvernementale dans la liste du menu déroulant._x000a_Si possible, veuillez éviter d’utiliser des types personnalisés." sqref="C16:C25" xr:uid="{6D7DD8FD-6ED6-4A3A-A7DE-59B056350A18}">
      <formula1>Agency_type</formula1>
    </dataValidation>
    <dataValidation allowBlank="1" showInputMessage="1" showErrorMessage="1" promptTitle="Agence gouvernementale bénéficiaire" prompt="Saisissez ici le nom de l’agence gouvernementale bénéficiaire._x000a__x000a_Veuillez éviter d’utiliser des acronymes et saisissez le nom complet." sqref="B16:B25" xr:uid="{125DD936-3706-43C4-A261-DA623EB281A6}"/>
    <dataValidation allowBlank="1" showInputMessage="1" showErrorMessage="1" promptTitle="Nom de l'identifiant" prompt="Veuillez saisir le nom de l'identifiant, tel que « Numéro d'identification du contribuable » ou similaire" sqref="B30" xr:uid="{E2225B70-C821-46F7-930D-CBA289E58AEB}"/>
    <dataValidation allowBlank="1" showInputMessage="1" showErrorMessage="1" promptTitle="Nom du registre" prompt="Veuillez saisir le nom du registre ou de l'agence" sqref="C30" xr:uid="{F97B4BEA-A4DD-4C35-B938-383286B82315}"/>
    <dataValidation allowBlank="1" showInputMessage="1" showErrorMessage="1" promptTitle="URL du registre" prompt="Veuillez indiquer l'URL directe vers le registre ou l'agence" sqref="D30" xr:uid="{8FB95789-4ED3-462A-9090-FC5C2D31D4B0}"/>
    <dataValidation type="list" allowBlank="1" showInputMessage="1" showErrorMessage="1" promptTitle="Veuillez sélectionner un secteur" prompt="Veuillez sélectionner le secteur concerné de l’entreprise à partir de la liste." sqref="F34:F51" xr:uid="{868FFED3-1B0C-4918-8778-E1FA1953F99F}">
      <formula1>Sector_list</formula1>
    </dataValidation>
    <dataValidation allowBlank="1" showInputMessage="1" showErrorMessage="1" promptTitle="N° d’identification" prompt="Veuillez saisir un numéro d’identification unique, tel qu’un NIF, un numéro d’organisation ou similaire." sqref="E34:E51" xr:uid="{4120235B-D2FD-4BFD-ABFB-C2C2C7807A6F}"/>
    <dataValidation allowBlank="1" showInputMessage="1" showErrorMessage="1" promptTitle="Veuillez insérer les matières premières" prompt="Veuillez insérer ici les matières premières concernées de l’entreprise, séparées par des virgules." sqref="G34:G51" xr:uid="{6A44821C-9A13-4D03-9DBE-3FE545535EDF}"/>
    <dataValidation errorStyle="warning" allowBlank="1" showInputMessage="1" showErrorMessage="1" errorTitle="Adresse URL " error="Veuillez saisir un lien dans ces cellules" sqref="I34:J51" xr:uid="{900097FA-9B5D-417A-9DC5-30D28C0778EB}"/>
    <dataValidation type="textLength" allowBlank="1" showInputMessage="1" showErrorMessage="1" errorTitle="Ne pas modifier – basé sur la Partie 4" error="Ces cellules se rempliront automatiquement." promptTitle="Ne pas modifier – basé sur la Partie 5" prompt=" " sqref="H34:H51" xr:uid="{98C7DA6B-F0CF-4B56-9A53-608F065CD9D2}">
      <formula1>999999</formula1>
      <formula2>9999999</formula2>
    </dataValidation>
    <dataValidation allowBlank="1" showInputMessage="1" showErrorMessage="1" promptTitle="Nom de l’entreprise" prompt="Saisissez ici le nom de l’entreprise._x000a__x000a_Veuillez éviter d’utiliser des acronymes et saisissez le nom complet." sqref="B34:B45 B47:B51" xr:uid="{C350F0E4-4E62-4F30-B87E-F27D6B9371A9}"/>
    <dataValidation type="list" allowBlank="1" showInputMessage="1" showErrorMessage="1" sqref="D34:D51" xr:uid="{C490B0AD-A233-4B0F-8E7B-2CCB38EAD559}">
      <formula1>"&lt; Type d'entreprise &gt;,Société publique financière et Entreprise d'Etat,Privée"</formula1>
    </dataValidation>
    <dataValidation type="list" allowBlank="1" showInputMessage="1" showErrorMessage="1" sqref="D34:D51" xr:uid="{CC737561-03C4-4B93-9581-63654E5A5B58}"/>
  </dataValidations>
  <hyperlinks>
    <hyperlink ref="B11" r:id="rId1" xr:uid="{DD07F9BC-AC8A-4A9E-9450-3D0391EB0CA7}"/>
    <hyperlink ref="C33" r:id="rId2" xr:uid="{5289A21B-C9B6-437A-ACEE-416FAB49DAE8}"/>
    <hyperlink ref="B57" location="'4-Recettes extractives -compl.-'!A1" display="Continue to 4_Extractive revenues  -full-" xr:uid="{90D31BCE-6E9A-4095-B9FD-ABA0D2D1913A}"/>
    <hyperlink ref="D30" r:id="rId3" xr:uid="{C47703D8-9383-4B5B-93E6-F4F298EB2ACE}"/>
  </hyperlinks>
  <pageMargins left="0.25" right="0.25" top="0.75" bottom="0.75" header="0.3" footer="0.3"/>
  <pageSetup paperSize="8" scale="95" fitToHeight="0" orientation="landscape" horizontalDpi="2400" verticalDpi="2400" r:id="rId4"/>
  <legacyDrawing r:id="rId5"/>
  <tableParts count="3">
    <tablePart r:id="rId6"/>
    <tablePart r:id="rId7"/>
    <tablePart r:id="rId8"/>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B1:W123"/>
  <sheetViews>
    <sheetView showGridLines="0" topLeftCell="A9" zoomScale="70" zoomScaleNormal="70" workbookViewId="0">
      <selection activeCell="A39" sqref="A39"/>
    </sheetView>
  </sheetViews>
  <sheetFormatPr defaultColWidth="8.77734375" defaultRowHeight="15" x14ac:dyDescent="0.35"/>
  <cols>
    <col min="1" max="1" width="2.77734375" style="32" customWidth="1"/>
    <col min="2" max="2" width="20.21875" style="32" hidden="1" customWidth="1"/>
    <col min="3" max="3" width="52.44140625" style="32" hidden="1" customWidth="1"/>
    <col min="4" max="4" width="68" style="32" hidden="1" customWidth="1"/>
    <col min="5" max="5" width="66" style="32" hidden="1" customWidth="1"/>
    <col min="6" max="6" width="95.77734375" style="32" customWidth="1"/>
    <col min="7" max="7" width="24.77734375" style="32" customWidth="1"/>
    <col min="8" max="8" width="39.44140625" style="32" customWidth="1"/>
    <col min="9" max="9" width="28.44140625" style="32" customWidth="1"/>
    <col min="10" max="10" width="29.5546875" style="32" customWidth="1"/>
    <col min="11" max="11" width="34.77734375" style="32" customWidth="1"/>
    <col min="12" max="12" width="23.88671875" style="32" bestFit="1" customWidth="1"/>
    <col min="13" max="13" width="5.77734375" style="32" customWidth="1"/>
    <col min="14" max="14" width="6.44140625" style="32" customWidth="1"/>
    <col min="15" max="15" width="105.77734375" style="32" customWidth="1"/>
    <col min="16" max="16" width="4" style="32" customWidth="1"/>
    <col min="17" max="18" width="8.77734375" style="32"/>
    <col min="19" max="19" width="21.21875" style="32" bestFit="1" customWidth="1"/>
    <col min="20" max="20" width="8.77734375" style="32"/>
    <col min="21" max="21" width="21.21875" style="32" bestFit="1" customWidth="1"/>
    <col min="22" max="16384" width="8.77734375" style="32"/>
  </cols>
  <sheetData>
    <row r="1" spans="6:15" s="15" customFormat="1" ht="15.75" hidden="1" customHeight="1" x14ac:dyDescent="0.3">
      <c r="F1" s="103"/>
      <c r="G1" s="103"/>
      <c r="H1" s="103"/>
      <c r="I1" s="103"/>
      <c r="J1" s="103"/>
      <c r="K1" s="103"/>
      <c r="L1" s="103"/>
      <c r="M1" s="103"/>
      <c r="N1" s="103"/>
      <c r="O1" s="103"/>
    </row>
    <row r="2" spans="6:15" s="15" customFormat="1" hidden="1" x14ac:dyDescent="0.3">
      <c r="F2" s="103"/>
      <c r="G2" s="103"/>
      <c r="H2" s="103"/>
      <c r="I2" s="103"/>
      <c r="J2" s="103"/>
      <c r="K2" s="103"/>
      <c r="L2" s="103"/>
      <c r="M2" s="103"/>
      <c r="N2" s="103"/>
      <c r="O2" s="103"/>
    </row>
    <row r="3" spans="6:15" s="15" customFormat="1" hidden="1" x14ac:dyDescent="0.3">
      <c r="F3" s="103"/>
      <c r="G3" s="103"/>
      <c r="H3" s="103"/>
      <c r="I3" s="103"/>
      <c r="J3" s="103"/>
      <c r="K3" s="103"/>
      <c r="L3" s="103"/>
      <c r="M3" s="103"/>
      <c r="N3" s="103"/>
      <c r="O3" s="116" t="s">
        <v>246</v>
      </c>
    </row>
    <row r="4" spans="6:15" s="15" customFormat="1" hidden="1" x14ac:dyDescent="0.3">
      <c r="F4" s="103"/>
      <c r="G4" s="103"/>
      <c r="H4" s="103"/>
      <c r="I4" s="103"/>
      <c r="J4" s="103"/>
      <c r="K4" s="103"/>
      <c r="L4" s="103"/>
      <c r="M4" s="103"/>
      <c r="N4" s="103"/>
      <c r="O4" s="116">
        <f>Introduction!G5</f>
        <v>46090</v>
      </c>
    </row>
    <row r="5" spans="6:15" s="15" customFormat="1" hidden="1" x14ac:dyDescent="0.3">
      <c r="F5" s="103"/>
      <c r="G5" s="103"/>
      <c r="H5" s="103"/>
      <c r="I5" s="103"/>
      <c r="J5" s="103"/>
      <c r="K5" s="103"/>
      <c r="L5" s="103"/>
      <c r="M5" s="103"/>
      <c r="N5" s="103"/>
      <c r="O5" s="103"/>
    </row>
    <row r="6" spans="6:15" s="15" customFormat="1" hidden="1" x14ac:dyDescent="0.3">
      <c r="F6" s="103"/>
      <c r="G6" s="103"/>
      <c r="H6" s="103"/>
      <c r="I6" s="103"/>
      <c r="J6" s="103"/>
      <c r="K6" s="103"/>
      <c r="L6" s="103"/>
      <c r="M6" s="103"/>
      <c r="N6" s="103"/>
      <c r="O6" s="103"/>
    </row>
    <row r="7" spans="6:15" s="15" customFormat="1" x14ac:dyDescent="0.3">
      <c r="F7" s="103"/>
      <c r="G7" s="103"/>
      <c r="H7" s="103"/>
      <c r="I7" s="103"/>
      <c r="J7" s="103"/>
      <c r="K7" s="103"/>
      <c r="L7" s="103"/>
      <c r="M7" s="103"/>
      <c r="N7" s="103"/>
      <c r="O7" s="103"/>
    </row>
    <row r="8" spans="6:15" s="15" customFormat="1" x14ac:dyDescent="0.3">
      <c r="F8" s="103"/>
      <c r="G8" s="103"/>
      <c r="H8" s="103"/>
      <c r="I8" s="103"/>
      <c r="J8" s="103"/>
      <c r="K8" s="103"/>
      <c r="L8" s="103"/>
      <c r="M8" s="103"/>
      <c r="N8" s="103"/>
      <c r="O8" s="103"/>
    </row>
    <row r="9" spans="6:15" s="15" customFormat="1" ht="24" x14ac:dyDescent="0.3">
      <c r="F9" s="201" t="s">
        <v>247</v>
      </c>
      <c r="G9" s="206"/>
      <c r="H9" s="206"/>
      <c r="I9" s="206"/>
      <c r="J9" s="206"/>
      <c r="K9" s="206"/>
      <c r="L9" s="206"/>
      <c r="M9" s="206"/>
      <c r="N9" s="206"/>
      <c r="O9" s="206"/>
    </row>
    <row r="10" spans="6:15" s="15" customFormat="1" x14ac:dyDescent="0.3">
      <c r="F10" s="61" t="s">
        <v>248</v>
      </c>
      <c r="G10" s="103"/>
      <c r="H10" s="103"/>
      <c r="I10" s="103"/>
      <c r="J10" s="103"/>
      <c r="K10" s="103"/>
      <c r="L10" s="103"/>
      <c r="M10" s="103"/>
      <c r="N10" s="103"/>
      <c r="O10" s="103"/>
    </row>
    <row r="11" spans="6:15" s="15" customFormat="1" x14ac:dyDescent="0.3">
      <c r="F11" s="225" t="s">
        <v>249</v>
      </c>
      <c r="G11" s="103"/>
      <c r="H11" s="103"/>
      <c r="I11" s="103"/>
      <c r="J11" s="103"/>
      <c r="K11" s="103"/>
      <c r="L11" s="103"/>
      <c r="M11" s="103"/>
      <c r="N11" s="103"/>
      <c r="O11" s="103"/>
    </row>
    <row r="12" spans="6:15" s="15" customFormat="1" x14ac:dyDescent="0.3">
      <c r="F12" s="180"/>
      <c r="G12" s="103"/>
      <c r="H12" s="103"/>
      <c r="I12" s="103"/>
      <c r="J12" s="103"/>
      <c r="K12" s="103"/>
      <c r="L12" s="103"/>
      <c r="M12" s="103"/>
      <c r="N12" s="103"/>
      <c r="O12" s="103"/>
    </row>
    <row r="13" spans="6:15" s="26" customFormat="1" ht="16.2" x14ac:dyDescent="0.3">
      <c r="F13" s="209" t="s">
        <v>83</v>
      </c>
      <c r="G13" s="209"/>
      <c r="H13" s="209"/>
      <c r="I13" s="209"/>
      <c r="J13" s="209"/>
      <c r="K13" s="209"/>
      <c r="L13" s="209"/>
      <c r="M13" s="209"/>
      <c r="N13" s="209"/>
      <c r="O13" s="209"/>
    </row>
    <row r="14" spans="6:15" s="26" customFormat="1" ht="32.25" customHeight="1" x14ac:dyDescent="0.3">
      <c r="F14" s="284" t="s">
        <v>250</v>
      </c>
      <c r="G14" s="284"/>
      <c r="H14" s="284"/>
      <c r="I14" s="284"/>
      <c r="J14" s="284"/>
      <c r="K14" s="284"/>
      <c r="L14" s="208"/>
      <c r="M14" s="208"/>
      <c r="N14" s="208"/>
      <c r="O14" s="208"/>
    </row>
    <row r="15" spans="6:15" s="26" customFormat="1" ht="17.25" customHeight="1" x14ac:dyDescent="0.3">
      <c r="F15" s="284" t="s">
        <v>251</v>
      </c>
      <c r="G15" s="284"/>
      <c r="H15" s="284"/>
      <c r="I15" s="284"/>
      <c r="J15" s="284"/>
      <c r="K15" s="284"/>
      <c r="L15" s="208"/>
      <c r="M15" s="208"/>
      <c r="N15" s="208"/>
      <c r="O15" s="208"/>
    </row>
    <row r="16" spans="6:15" s="26" customFormat="1" ht="31.5" customHeight="1" x14ac:dyDescent="0.3">
      <c r="F16" s="284" t="s">
        <v>252</v>
      </c>
      <c r="G16" s="284"/>
      <c r="H16" s="284"/>
      <c r="I16" s="284"/>
      <c r="J16" s="284"/>
      <c r="K16" s="284"/>
      <c r="L16" s="284"/>
      <c r="M16" s="284"/>
      <c r="N16" s="284"/>
      <c r="O16" s="284"/>
    </row>
    <row r="17" spans="2:23" s="26" customFormat="1" ht="33.75" customHeight="1" x14ac:dyDescent="0.3">
      <c r="F17" s="284" t="s">
        <v>253</v>
      </c>
      <c r="G17" s="284"/>
      <c r="H17" s="284"/>
      <c r="I17" s="284"/>
      <c r="J17" s="284"/>
      <c r="K17" s="284"/>
      <c r="L17" s="210"/>
      <c r="M17" s="210"/>
      <c r="N17" s="210"/>
      <c r="O17" s="210"/>
    </row>
    <row r="18" spans="2:23" s="26" customFormat="1" ht="29.25" customHeight="1" x14ac:dyDescent="0.3">
      <c r="F18" s="284" t="s">
        <v>254</v>
      </c>
      <c r="G18" s="284"/>
      <c r="H18" s="284"/>
      <c r="I18" s="284"/>
      <c r="J18" s="284"/>
      <c r="K18" s="284"/>
      <c r="L18" s="284"/>
      <c r="M18" s="284"/>
      <c r="N18" s="284"/>
      <c r="O18" s="284"/>
    </row>
    <row r="19" spans="2:23" s="26" customFormat="1" ht="15.75" customHeight="1" x14ac:dyDescent="0.3">
      <c r="F19" s="284" t="s">
        <v>255</v>
      </c>
      <c r="G19" s="284"/>
      <c r="H19" s="284"/>
      <c r="I19" s="284"/>
      <c r="J19" s="284"/>
      <c r="K19" s="284"/>
      <c r="L19" s="284"/>
      <c r="M19" s="284"/>
      <c r="N19" s="284"/>
      <c r="O19" s="284"/>
    </row>
    <row r="20" spans="2:23" s="26" customFormat="1" ht="33.75" customHeight="1" x14ac:dyDescent="0.3">
      <c r="F20" s="284" t="s">
        <v>256</v>
      </c>
      <c r="G20" s="284"/>
      <c r="H20" s="284"/>
      <c r="I20" s="284"/>
      <c r="J20" s="284"/>
      <c r="K20" s="284"/>
      <c r="L20" s="284"/>
      <c r="M20" s="284"/>
      <c r="N20" s="284"/>
      <c r="O20" s="284"/>
    </row>
    <row r="21" spans="2:23" s="26" customFormat="1" ht="15.75" customHeight="1" x14ac:dyDescent="0.3">
      <c r="F21" s="284" t="s">
        <v>257</v>
      </c>
      <c r="G21" s="284"/>
      <c r="H21" s="284"/>
      <c r="I21" s="284"/>
      <c r="J21" s="284"/>
      <c r="K21" s="284"/>
      <c r="L21" s="284"/>
      <c r="M21" s="284"/>
      <c r="N21" s="284"/>
      <c r="O21" s="284"/>
    </row>
    <row r="22" spans="2:23" s="26" customFormat="1" x14ac:dyDescent="0.35">
      <c r="F22" s="291" t="s">
        <v>258</v>
      </c>
      <c r="G22" s="291"/>
      <c r="H22" s="291"/>
      <c r="I22" s="291"/>
      <c r="J22" s="291"/>
      <c r="K22" s="291"/>
      <c r="L22" s="291"/>
      <c r="M22" s="291"/>
      <c r="N22" s="291"/>
      <c r="O22" s="291"/>
    </row>
    <row r="23" spans="2:23" s="15" customFormat="1" ht="24" x14ac:dyDescent="0.3">
      <c r="B23" s="103"/>
      <c r="C23" s="103"/>
      <c r="D23" s="103"/>
      <c r="E23" s="103"/>
      <c r="F23" s="293"/>
      <c r="G23" s="293"/>
      <c r="H23" s="293"/>
      <c r="I23" s="293"/>
      <c r="J23" s="293"/>
      <c r="K23" s="293"/>
      <c r="L23" s="293"/>
      <c r="M23" s="103"/>
      <c r="N23" s="103"/>
      <c r="O23" s="77" t="s">
        <v>259</v>
      </c>
      <c r="P23" s="103"/>
      <c r="Q23" s="103"/>
      <c r="R23" s="103"/>
      <c r="S23" s="103"/>
      <c r="T23" s="103"/>
      <c r="U23" s="103"/>
      <c r="V23" s="103"/>
      <c r="W23" s="103"/>
    </row>
    <row r="24" spans="2:23" s="15" customFormat="1" ht="15.6" customHeight="1" x14ac:dyDescent="0.3">
      <c r="B24" s="103"/>
      <c r="C24" s="103"/>
      <c r="D24" s="103"/>
      <c r="E24" s="103"/>
      <c r="F24" s="103"/>
      <c r="G24" s="103"/>
      <c r="H24" s="103"/>
      <c r="I24" s="103"/>
      <c r="J24" s="103"/>
      <c r="K24" s="103"/>
      <c r="L24" s="103"/>
      <c r="M24" s="103"/>
      <c r="N24" s="103"/>
      <c r="O24" s="207" t="s">
        <v>260</v>
      </c>
      <c r="P24" s="103"/>
      <c r="Q24" s="103"/>
      <c r="R24" s="103"/>
      <c r="S24" s="103"/>
      <c r="T24" s="103"/>
      <c r="U24" s="103"/>
      <c r="V24" s="103"/>
      <c r="W24" s="103"/>
    </row>
    <row r="25" spans="2:23" s="115" customFormat="1" x14ac:dyDescent="0.35">
      <c r="F25" s="289" t="s">
        <v>261</v>
      </c>
      <c r="G25" s="289"/>
      <c r="H25" s="289"/>
      <c r="I25" s="289"/>
      <c r="J25" s="289"/>
      <c r="K25" s="289"/>
      <c r="L25" s="290"/>
      <c r="N25" s="103"/>
      <c r="O25" s="103"/>
    </row>
    <row r="26" spans="2:23" ht="24" x14ac:dyDescent="0.35">
      <c r="B26" s="80" t="s">
        <v>262</v>
      </c>
      <c r="C26" s="80" t="s">
        <v>263</v>
      </c>
      <c r="D26" s="80" t="s">
        <v>264</v>
      </c>
      <c r="E26" s="80" t="s">
        <v>265</v>
      </c>
      <c r="F26" s="115" t="s">
        <v>266</v>
      </c>
      <c r="G26" s="115" t="s">
        <v>208</v>
      </c>
      <c r="H26" s="115" t="s">
        <v>267</v>
      </c>
      <c r="I26" s="115" t="s">
        <v>268</v>
      </c>
      <c r="J26" s="115" t="s">
        <v>269</v>
      </c>
      <c r="K26" s="115" t="s">
        <v>270</v>
      </c>
      <c r="L26" s="115" t="s">
        <v>271</v>
      </c>
      <c r="M26" s="103" t="s">
        <v>229</v>
      </c>
      <c r="N26" s="115"/>
      <c r="O26" s="292" t="s">
        <v>249</v>
      </c>
      <c r="P26" s="292"/>
      <c r="Q26" s="115"/>
      <c r="R26" s="115"/>
      <c r="S26" s="115"/>
      <c r="T26" s="115"/>
      <c r="U26" s="115"/>
      <c r="V26" s="115"/>
      <c r="W26" s="115"/>
    </row>
    <row r="27" spans="2:23" ht="15.75" customHeight="1" x14ac:dyDescent="0.35">
      <c r="B27" s="80" t="str">
        <f>IFERROR(VLOOKUP(Government_revenues_table[[#This Row],[Classification SFP]],Table6_GFS_codes_classification[],COLUMNS($F:F)+3,FALSE),"Do not enter data")</f>
        <v>Impôts (11E)</v>
      </c>
      <c r="C27" s="80" t="str">
        <f>IFERROR(VLOOKUP(Government_revenues_table[[#This Row],[Classification SFP]],Table6_GFS_codes_classification[],COLUMNS($F:G)+3,FALSE),"Do not enter data")</f>
        <v>Taxes sur le commerce et les transactions au niveau international (115E)</v>
      </c>
      <c r="D27" s="80" t="str">
        <f>IFERROR(VLOOKUP(Government_revenues_table[[#This Row],[Classification SFP]],Table6_GFS_codes_classification[],COLUMNS($F:H)+3,FALSE),"Do not enter data")</f>
        <v>Taxes sur les exportations (1152E)</v>
      </c>
      <c r="E27" s="80" t="str">
        <f>IFERROR(VLOOKUP(Government_revenues_table[[#This Row],[Classification SFP]],Table6_GFS_codes_classification[],COLUMNS($F:I)+3,FALSE),"Do not enter data")</f>
        <v>Taxes sur les exportations (1152E)</v>
      </c>
      <c r="F27" s="115" t="s">
        <v>487</v>
      </c>
      <c r="G27" s="115" t="s">
        <v>1975</v>
      </c>
      <c r="H27" s="115" t="s">
        <v>1983</v>
      </c>
      <c r="I27" s="115" t="s">
        <v>2040</v>
      </c>
      <c r="J27" s="115" t="s">
        <v>1949</v>
      </c>
      <c r="K27" s="115"/>
      <c r="L27" s="125">
        <v>1003719750648</v>
      </c>
      <c r="M27" t="s">
        <v>979</v>
      </c>
      <c r="N27" s="115"/>
      <c r="O27" s="286" t="s">
        <v>274</v>
      </c>
      <c r="P27" s="286"/>
      <c r="Q27" s="115"/>
      <c r="R27" s="115"/>
      <c r="S27" s="115"/>
      <c r="T27" s="115"/>
      <c r="U27" s="115"/>
      <c r="V27" s="115"/>
      <c r="W27" s="115"/>
    </row>
    <row r="28" spans="2:23" ht="15.75" customHeight="1" x14ac:dyDescent="0.35">
      <c r="B28" s="82" t="str">
        <f>IFERROR(VLOOKUP(Government_revenues_table[[#This Row],[Classification SFP]],Table6_GFS_codes_classification[],COLUMNS($F:F)+3,FALSE),"Do not enter data")</f>
        <v>Do not enter data</v>
      </c>
      <c r="C28" s="82" t="str">
        <f>IFERROR(VLOOKUP(Government_revenues_table[[#This Row],[Classification SFP]],Table6_GFS_codes_classification[],COLUMNS($F:G)+3,FALSE),"Do not enter data")</f>
        <v>Do not enter data</v>
      </c>
      <c r="D28" s="82" t="str">
        <f>IFERROR(VLOOKUP(Government_revenues_table[[#This Row],[Classification SFP]],Table6_GFS_codes_classification[],COLUMNS($F:H)+3,FALSE),"Do not enter data")</f>
        <v>Do not enter data</v>
      </c>
      <c r="E28" s="82" t="str">
        <f>IFERROR(VLOOKUP(Government_revenues_table[[#This Row],[Classification SFP]],Table6_GFS_codes_classification[],COLUMNS($F:I)+3,FALSE),"Do not enter data")</f>
        <v>Do not enter data</v>
      </c>
      <c r="F28" s="115" t="s">
        <v>1984</v>
      </c>
      <c r="G28" s="115" t="s">
        <v>1975</v>
      </c>
      <c r="H28" s="115" t="s">
        <v>1985</v>
      </c>
      <c r="I28" s="115" t="s">
        <v>2040</v>
      </c>
      <c r="J28" s="115" t="s">
        <v>1948</v>
      </c>
      <c r="K28" s="115"/>
      <c r="L28" s="125">
        <v>180564807430</v>
      </c>
      <c r="M28" t="s">
        <v>979</v>
      </c>
      <c r="N28" s="115"/>
      <c r="O28" s="286"/>
      <c r="P28" s="286"/>
      <c r="Q28" s="115"/>
      <c r="R28" s="115"/>
      <c r="S28" s="115"/>
      <c r="T28" s="115"/>
      <c r="U28" s="115"/>
      <c r="V28" s="115"/>
      <c r="W28" s="115"/>
    </row>
    <row r="29" spans="2:23" ht="15.75" customHeight="1" x14ac:dyDescent="0.35">
      <c r="B29" s="82"/>
      <c r="C29" s="82"/>
      <c r="D29" s="82"/>
      <c r="E29" s="82"/>
      <c r="F29" s="115" t="s">
        <v>357</v>
      </c>
      <c r="G29" s="115" t="s">
        <v>1975</v>
      </c>
      <c r="H29" s="115" t="s">
        <v>1986</v>
      </c>
      <c r="I29" s="115" t="s">
        <v>2040</v>
      </c>
      <c r="J29" s="115" t="s">
        <v>1948</v>
      </c>
      <c r="K29" s="115"/>
      <c r="L29" s="125">
        <v>1008912130443</v>
      </c>
      <c r="M29" t="s">
        <v>979</v>
      </c>
      <c r="N29" s="115"/>
      <c r="O29" s="286"/>
      <c r="P29" s="286"/>
      <c r="Q29" s="115"/>
      <c r="R29" s="115"/>
      <c r="S29" s="115"/>
      <c r="T29" s="115"/>
      <c r="U29" s="115"/>
      <c r="V29" s="115"/>
      <c r="W29" s="115"/>
    </row>
    <row r="30" spans="2:23" ht="15.75" customHeight="1" x14ac:dyDescent="0.35">
      <c r="B30" s="82"/>
      <c r="C30" s="82"/>
      <c r="D30" s="82"/>
      <c r="E30" s="82"/>
      <c r="F30" s="115" t="s">
        <v>487</v>
      </c>
      <c r="G30" s="115" t="s">
        <v>1975</v>
      </c>
      <c r="H30" s="115" t="s">
        <v>1987</v>
      </c>
      <c r="I30" s="115" t="s">
        <v>2040</v>
      </c>
      <c r="J30" s="115" t="s">
        <v>1944</v>
      </c>
      <c r="K30" s="115"/>
      <c r="L30" s="125">
        <v>26769197288</v>
      </c>
      <c r="M30" t="s">
        <v>979</v>
      </c>
      <c r="N30" s="115"/>
      <c r="O30" s="286"/>
      <c r="P30" s="286"/>
      <c r="Q30" s="115"/>
      <c r="R30" s="115"/>
      <c r="S30" s="115"/>
      <c r="T30" s="115"/>
      <c r="U30" s="115"/>
      <c r="V30" s="115"/>
      <c r="W30" s="115"/>
    </row>
    <row r="31" spans="2:23" ht="15.75" customHeight="1" x14ac:dyDescent="0.35">
      <c r="B31" s="82"/>
      <c r="C31" s="82"/>
      <c r="D31" s="82"/>
      <c r="E31" s="82"/>
      <c r="F31" s="115" t="s">
        <v>1984</v>
      </c>
      <c r="G31" s="115" t="s">
        <v>1975</v>
      </c>
      <c r="H31" s="115" t="s">
        <v>1988</v>
      </c>
      <c r="I31" s="115" t="s">
        <v>2040</v>
      </c>
      <c r="J31" s="115" t="s">
        <v>1950</v>
      </c>
      <c r="K31" s="115"/>
      <c r="L31" s="125">
        <v>336247273503</v>
      </c>
      <c r="M31" t="s">
        <v>979</v>
      </c>
      <c r="N31" s="115"/>
      <c r="O31" s="286"/>
      <c r="P31" s="286"/>
      <c r="Q31" s="115"/>
      <c r="R31" s="115"/>
      <c r="S31" s="115"/>
      <c r="T31" s="115"/>
      <c r="U31" s="115"/>
      <c r="V31" s="115"/>
      <c r="W31" s="115"/>
    </row>
    <row r="32" spans="2:23" x14ac:dyDescent="0.35">
      <c r="B32" s="82"/>
      <c r="C32" s="82"/>
      <c r="D32" s="82"/>
      <c r="E32" s="82"/>
      <c r="F32" s="115" t="s">
        <v>473</v>
      </c>
      <c r="G32" s="115" t="s">
        <v>1975</v>
      </c>
      <c r="H32" s="115" t="s">
        <v>1989</v>
      </c>
      <c r="I32" s="115" t="s">
        <v>2040</v>
      </c>
      <c r="J32" s="115" t="s">
        <v>1949</v>
      </c>
      <c r="K32" s="115"/>
      <c r="L32" s="125">
        <v>1216241704386</v>
      </c>
      <c r="M32" t="s">
        <v>979</v>
      </c>
      <c r="N32" s="115"/>
      <c r="O32" s="288" t="s">
        <v>280</v>
      </c>
      <c r="P32" s="288"/>
      <c r="Q32" s="115"/>
      <c r="R32" s="115"/>
      <c r="S32" s="115"/>
      <c r="T32" s="115"/>
      <c r="U32" s="115"/>
      <c r="V32" s="115"/>
      <c r="W32" s="115"/>
    </row>
    <row r="33" spans="2:23" x14ac:dyDescent="0.35">
      <c r="B33" s="82"/>
      <c r="C33" s="82"/>
      <c r="D33" s="82"/>
      <c r="E33" s="82"/>
      <c r="F33" s="115" t="s">
        <v>636</v>
      </c>
      <c r="G33" s="115" t="s">
        <v>1975</v>
      </c>
      <c r="H33" s="115" t="s">
        <v>1990</v>
      </c>
      <c r="I33" s="115" t="s">
        <v>2040</v>
      </c>
      <c r="J33" s="115" t="s">
        <v>1942</v>
      </c>
      <c r="K33" s="115"/>
      <c r="L33" s="125">
        <v>112457077602</v>
      </c>
      <c r="M33" t="s">
        <v>979</v>
      </c>
      <c r="N33" s="115"/>
      <c r="O33" s="287" t="s">
        <v>282</v>
      </c>
      <c r="P33" s="287"/>
      <c r="Q33" s="115"/>
      <c r="R33" s="115"/>
      <c r="S33" s="115"/>
      <c r="T33" s="115"/>
      <c r="U33" s="115"/>
      <c r="V33" s="115"/>
      <c r="W33" s="115"/>
    </row>
    <row r="34" spans="2:23" ht="15.6" thickBot="1" x14ac:dyDescent="0.4">
      <c r="B34" s="82"/>
      <c r="C34" s="82"/>
      <c r="D34" s="82"/>
      <c r="E34" s="82"/>
      <c r="F34" s="115" t="s">
        <v>1991</v>
      </c>
      <c r="G34" s="115" t="s">
        <v>1975</v>
      </c>
      <c r="H34" s="115" t="s">
        <v>1992</v>
      </c>
      <c r="I34" s="115" t="s">
        <v>2040</v>
      </c>
      <c r="J34" s="115" t="s">
        <v>1948</v>
      </c>
      <c r="K34" s="115"/>
      <c r="L34" s="125">
        <v>29409266088</v>
      </c>
      <c r="M34" t="s">
        <v>979</v>
      </c>
      <c r="N34" s="115"/>
      <c r="O34" s="81"/>
      <c r="P34" s="81"/>
      <c r="Q34" s="115"/>
      <c r="R34" s="115"/>
      <c r="S34" s="115"/>
      <c r="T34" s="115"/>
      <c r="U34" s="115"/>
      <c r="V34" s="115"/>
      <c r="W34" s="115"/>
    </row>
    <row r="35" spans="2:23" x14ac:dyDescent="0.35">
      <c r="B35" s="82"/>
      <c r="C35" s="82"/>
      <c r="D35" s="82"/>
      <c r="E35" s="82"/>
      <c r="F35" s="115" t="s">
        <v>1993</v>
      </c>
      <c r="G35" s="115" t="s">
        <v>1975</v>
      </c>
      <c r="H35" s="115" t="s">
        <v>1994</v>
      </c>
      <c r="I35" s="115" t="s">
        <v>2040</v>
      </c>
      <c r="J35" s="115" t="s">
        <v>1948</v>
      </c>
      <c r="K35" s="115"/>
      <c r="L35" s="125">
        <v>444037231480</v>
      </c>
      <c r="M35" t="s">
        <v>979</v>
      </c>
      <c r="N35" s="115"/>
      <c r="O35" s="115"/>
      <c r="P35" s="115"/>
      <c r="Q35" s="115"/>
      <c r="R35" s="30"/>
      <c r="S35" s="103"/>
      <c r="T35" s="124"/>
      <c r="U35" s="103"/>
      <c r="V35" s="124"/>
      <c r="W35" s="103"/>
    </row>
    <row r="36" spans="2:23" x14ac:dyDescent="0.35">
      <c r="B36" s="82"/>
      <c r="C36" s="82"/>
      <c r="D36" s="82"/>
      <c r="E36" s="82"/>
      <c r="F36" s="115" t="s">
        <v>1995</v>
      </c>
      <c r="G36" s="115" t="s">
        <v>1975</v>
      </c>
      <c r="H36" s="115" t="s">
        <v>1996</v>
      </c>
      <c r="I36" s="115" t="s">
        <v>2040</v>
      </c>
      <c r="J36" s="115" t="s">
        <v>1950</v>
      </c>
      <c r="K36" s="115"/>
      <c r="L36" s="125">
        <v>903133350</v>
      </c>
      <c r="M36" t="s">
        <v>979</v>
      </c>
      <c r="N36" s="115"/>
      <c r="O36" s="115"/>
      <c r="P36" s="115"/>
      <c r="Q36" s="115"/>
      <c r="R36" s="285"/>
      <c r="S36" s="285"/>
      <c r="T36" s="285"/>
      <c r="U36" s="285"/>
      <c r="V36" s="285"/>
      <c r="W36" s="285"/>
    </row>
    <row r="37" spans="2:23" x14ac:dyDescent="0.35">
      <c r="B37" s="82"/>
      <c r="C37" s="82"/>
      <c r="D37" s="82"/>
      <c r="E37" s="82"/>
      <c r="F37" s="115" t="s">
        <v>357</v>
      </c>
      <c r="G37" s="115" t="s">
        <v>1975</v>
      </c>
      <c r="H37" s="115" t="s">
        <v>1997</v>
      </c>
      <c r="I37" s="115" t="s">
        <v>2040</v>
      </c>
      <c r="J37" s="115" t="s">
        <v>1948</v>
      </c>
      <c r="K37" s="115"/>
      <c r="L37" s="125">
        <v>168953894289</v>
      </c>
      <c r="M37" t="s">
        <v>979</v>
      </c>
      <c r="N37" s="115"/>
      <c r="O37" s="115"/>
      <c r="P37" s="115"/>
      <c r="Q37" s="115"/>
      <c r="R37" s="115"/>
      <c r="S37" s="115"/>
      <c r="T37" s="115"/>
      <c r="U37" s="115"/>
      <c r="V37" s="115"/>
      <c r="W37" s="115"/>
    </row>
    <row r="38" spans="2:23" x14ac:dyDescent="0.35">
      <c r="B38" s="82"/>
      <c r="C38" s="82"/>
      <c r="D38" s="82"/>
      <c r="E38" s="82"/>
      <c r="F38" s="115" t="s">
        <v>587</v>
      </c>
      <c r="G38" s="115" t="s">
        <v>1975</v>
      </c>
      <c r="H38" s="115" t="s">
        <v>1998</v>
      </c>
      <c r="I38" s="115" t="s">
        <v>2040</v>
      </c>
      <c r="J38" s="115" t="s">
        <v>1999</v>
      </c>
      <c r="K38" s="115"/>
      <c r="L38" s="125">
        <v>938860546.71929801</v>
      </c>
      <c r="M38" t="s">
        <v>979</v>
      </c>
      <c r="N38" s="115"/>
      <c r="O38" s="115"/>
      <c r="P38" s="115"/>
      <c r="Q38" s="115"/>
      <c r="R38" s="115"/>
      <c r="S38" s="115"/>
      <c r="T38" s="115"/>
      <c r="U38" s="115"/>
      <c r="V38" s="115"/>
      <c r="W38" s="115"/>
    </row>
    <row r="39" spans="2:23" x14ac:dyDescent="0.35">
      <c r="B39" s="82"/>
      <c r="C39" s="82"/>
      <c r="D39" s="82"/>
      <c r="E39" s="82"/>
      <c r="F39" s="115" t="s">
        <v>523</v>
      </c>
      <c r="G39" s="115" t="s">
        <v>1975</v>
      </c>
      <c r="H39" s="115" t="s">
        <v>2000</v>
      </c>
      <c r="I39" s="115" t="s">
        <v>2040</v>
      </c>
      <c r="J39" s="115" t="s">
        <v>1946</v>
      </c>
      <c r="K39" s="115"/>
      <c r="L39" s="125">
        <v>161698178937</v>
      </c>
      <c r="M39" t="s">
        <v>979</v>
      </c>
      <c r="N39" s="115"/>
      <c r="O39" s="115"/>
      <c r="P39" s="115"/>
      <c r="Q39" s="115"/>
      <c r="R39" s="115"/>
      <c r="S39" s="115"/>
      <c r="T39" s="126"/>
      <c r="U39" s="115"/>
      <c r="V39" s="115"/>
      <c r="W39" s="115"/>
    </row>
    <row r="40" spans="2:23" x14ac:dyDescent="0.35">
      <c r="B40" s="82"/>
      <c r="C40" s="82"/>
      <c r="D40" s="82"/>
      <c r="E40" s="82"/>
      <c r="F40" s="115" t="s">
        <v>1991</v>
      </c>
      <c r="G40" s="115" t="s">
        <v>1975</v>
      </c>
      <c r="H40" s="115" t="s">
        <v>2001</v>
      </c>
      <c r="I40" s="115" t="s">
        <v>2040</v>
      </c>
      <c r="J40" s="115" t="s">
        <v>1949</v>
      </c>
      <c r="K40" s="115"/>
      <c r="L40" s="125">
        <v>115643721641</v>
      </c>
      <c r="M40" t="s">
        <v>979</v>
      </c>
      <c r="N40" s="115"/>
      <c r="O40" s="115"/>
      <c r="P40" s="115"/>
      <c r="Q40" s="115"/>
      <c r="R40" s="115"/>
      <c r="S40" s="115"/>
      <c r="T40" s="127"/>
      <c r="U40" s="115"/>
      <c r="V40" s="115"/>
      <c r="W40" s="115"/>
    </row>
    <row r="41" spans="2:23" x14ac:dyDescent="0.35">
      <c r="B41" s="82"/>
      <c r="C41" s="82"/>
      <c r="D41" s="82"/>
      <c r="E41" s="82"/>
      <c r="F41" s="115" t="s">
        <v>587</v>
      </c>
      <c r="G41" s="115" t="s">
        <v>1975</v>
      </c>
      <c r="H41" s="115" t="s">
        <v>2002</v>
      </c>
      <c r="I41" s="115" t="s">
        <v>2040</v>
      </c>
      <c r="J41" s="115" t="s">
        <v>1999</v>
      </c>
      <c r="K41" s="115"/>
      <c r="L41" s="125">
        <v>3725088783</v>
      </c>
      <c r="M41" t="s">
        <v>979</v>
      </c>
      <c r="N41" s="115"/>
      <c r="O41" s="115"/>
      <c r="P41" s="115"/>
      <c r="Q41" s="115"/>
      <c r="R41" s="115"/>
      <c r="S41" s="115"/>
      <c r="T41" s="127"/>
      <c r="U41" s="115"/>
      <c r="V41" s="115"/>
      <c r="W41" s="115"/>
    </row>
    <row r="42" spans="2:23" x14ac:dyDescent="0.35">
      <c r="B42" s="82"/>
      <c r="C42" s="82"/>
      <c r="D42" s="82"/>
      <c r="E42" s="82"/>
      <c r="F42" s="115" t="s">
        <v>1984</v>
      </c>
      <c r="G42" s="115" t="s">
        <v>1975</v>
      </c>
      <c r="H42" s="115" t="s">
        <v>2003</v>
      </c>
      <c r="I42" s="115" t="s">
        <v>2040</v>
      </c>
      <c r="J42" s="115" t="s">
        <v>1950</v>
      </c>
      <c r="K42" s="115"/>
      <c r="L42" s="125">
        <v>4090428338</v>
      </c>
      <c r="M42" t="s">
        <v>979</v>
      </c>
      <c r="N42" s="115"/>
      <c r="O42" s="115"/>
      <c r="P42" s="115"/>
      <c r="Q42" s="115"/>
      <c r="R42" s="115"/>
      <c r="S42" s="115"/>
      <c r="T42" s="127"/>
      <c r="U42" s="115"/>
      <c r="V42" s="115"/>
      <c r="W42" s="115"/>
    </row>
    <row r="43" spans="2:23" x14ac:dyDescent="0.35">
      <c r="B43" s="82"/>
      <c r="C43" s="82"/>
      <c r="D43" s="82"/>
      <c r="E43" s="82"/>
      <c r="F43" s="115" t="s">
        <v>523</v>
      </c>
      <c r="G43" s="115" t="s">
        <v>1975</v>
      </c>
      <c r="H43" s="115" t="s">
        <v>2004</v>
      </c>
      <c r="I43" s="115" t="s">
        <v>2040</v>
      </c>
      <c r="J43" s="115" t="s">
        <v>1953</v>
      </c>
      <c r="K43" s="115"/>
      <c r="L43" s="125">
        <v>13214542887</v>
      </c>
      <c r="M43" t="s">
        <v>979</v>
      </c>
      <c r="N43" s="115"/>
      <c r="O43" s="115"/>
      <c r="P43" s="115"/>
      <c r="Q43" s="115"/>
      <c r="R43" s="115"/>
      <c r="S43" s="115"/>
      <c r="T43" s="127"/>
      <c r="U43" s="115"/>
      <c r="V43" s="115"/>
      <c r="W43" s="115"/>
    </row>
    <row r="44" spans="2:23" x14ac:dyDescent="0.35">
      <c r="B44" s="82"/>
      <c r="C44" s="82"/>
      <c r="D44" s="82"/>
      <c r="E44" s="82"/>
      <c r="F44" s="115" t="s">
        <v>357</v>
      </c>
      <c r="G44" s="115" t="s">
        <v>1975</v>
      </c>
      <c r="H44" s="115" t="s">
        <v>2005</v>
      </c>
      <c r="I44" s="115" t="s">
        <v>2040</v>
      </c>
      <c r="J44" s="115" t="s">
        <v>1948</v>
      </c>
      <c r="K44" s="115"/>
      <c r="L44" s="125">
        <v>224925414326</v>
      </c>
      <c r="M44" t="s">
        <v>979</v>
      </c>
      <c r="N44" s="115"/>
      <c r="O44" s="115"/>
      <c r="P44" s="115"/>
      <c r="Q44" s="115"/>
      <c r="R44" s="115"/>
      <c r="S44" s="115"/>
      <c r="T44" s="127"/>
      <c r="U44" s="115"/>
      <c r="V44" s="115"/>
      <c r="W44" s="115"/>
    </row>
    <row r="45" spans="2:23" x14ac:dyDescent="0.35">
      <c r="B45" s="82"/>
      <c r="C45" s="82"/>
      <c r="D45" s="82"/>
      <c r="E45" s="82"/>
      <c r="F45" s="115" t="s">
        <v>1984</v>
      </c>
      <c r="G45" s="115" t="s">
        <v>1975</v>
      </c>
      <c r="H45" s="115" t="s">
        <v>2006</v>
      </c>
      <c r="I45" s="115" t="s">
        <v>2040</v>
      </c>
      <c r="J45" s="115" t="s">
        <v>1951</v>
      </c>
      <c r="K45" s="115"/>
      <c r="L45" s="125">
        <v>4301736772</v>
      </c>
      <c r="M45" t="s">
        <v>979</v>
      </c>
      <c r="N45" s="115"/>
      <c r="O45" s="115"/>
      <c r="P45" s="115"/>
      <c r="Q45" s="115"/>
      <c r="R45" s="115"/>
      <c r="S45" s="115"/>
      <c r="T45" s="127"/>
      <c r="U45" s="115"/>
      <c r="V45" s="115"/>
      <c r="W45" s="115"/>
    </row>
    <row r="46" spans="2:23" x14ac:dyDescent="0.35">
      <c r="B46" s="82"/>
      <c r="C46" s="82"/>
      <c r="D46" s="82"/>
      <c r="E46" s="82"/>
      <c r="F46" s="115" t="s">
        <v>487</v>
      </c>
      <c r="G46" s="115" t="s">
        <v>1975</v>
      </c>
      <c r="H46" s="115" t="s">
        <v>2007</v>
      </c>
      <c r="I46" s="115" t="s">
        <v>2040</v>
      </c>
      <c r="J46" s="115" t="s">
        <v>1949</v>
      </c>
      <c r="K46" s="115"/>
      <c r="L46" s="125">
        <v>34426516978</v>
      </c>
      <c r="M46" t="s">
        <v>979</v>
      </c>
      <c r="N46" s="115"/>
      <c r="O46" s="115"/>
      <c r="P46" s="115"/>
      <c r="Q46" s="115"/>
      <c r="R46" s="115"/>
      <c r="S46" s="115"/>
      <c r="T46" s="127"/>
      <c r="U46" s="115"/>
      <c r="V46" s="115"/>
      <c r="W46" s="115"/>
    </row>
    <row r="47" spans="2:23" x14ac:dyDescent="0.35">
      <c r="B47" s="82"/>
      <c r="C47" s="82"/>
      <c r="D47" s="82"/>
      <c r="E47" s="82"/>
      <c r="F47" s="115" t="s">
        <v>523</v>
      </c>
      <c r="G47" s="115" t="s">
        <v>1975</v>
      </c>
      <c r="H47" s="115" t="s">
        <v>2008</v>
      </c>
      <c r="I47" s="115" t="s">
        <v>2040</v>
      </c>
      <c r="J47" s="115" t="s">
        <v>1948</v>
      </c>
      <c r="K47" s="115"/>
      <c r="L47" s="125">
        <v>331440702</v>
      </c>
      <c r="M47" t="s">
        <v>979</v>
      </c>
      <c r="N47" s="115"/>
      <c r="O47" s="115"/>
      <c r="P47" s="115"/>
      <c r="Q47" s="115"/>
      <c r="R47" s="115"/>
      <c r="S47" s="115"/>
      <c r="T47" s="127"/>
      <c r="U47" s="115"/>
      <c r="V47" s="115"/>
      <c r="W47" s="115"/>
    </row>
    <row r="48" spans="2:23" x14ac:dyDescent="0.35">
      <c r="B48" s="82"/>
      <c r="C48" s="82"/>
      <c r="D48" s="82"/>
      <c r="E48" s="82"/>
      <c r="F48" s="115" t="s">
        <v>278</v>
      </c>
      <c r="G48" s="115" t="s">
        <v>1975</v>
      </c>
      <c r="H48" s="115" t="s">
        <v>2009</v>
      </c>
      <c r="I48" s="115" t="s">
        <v>2040</v>
      </c>
      <c r="J48" s="115" t="s">
        <v>1952</v>
      </c>
      <c r="K48" s="115"/>
      <c r="L48" s="125">
        <v>8218362535</v>
      </c>
      <c r="M48" t="s">
        <v>979</v>
      </c>
      <c r="N48" s="115"/>
      <c r="O48" s="115"/>
      <c r="P48" s="115"/>
      <c r="Q48" s="115"/>
      <c r="R48" s="115"/>
      <c r="S48" s="115"/>
      <c r="T48" s="127"/>
      <c r="U48" s="115"/>
      <c r="V48" s="115"/>
      <c r="W48" s="115"/>
    </row>
    <row r="49" spans="2:23" x14ac:dyDescent="0.35">
      <c r="B49" s="82"/>
      <c r="C49" s="82"/>
      <c r="D49" s="82"/>
      <c r="E49" s="82"/>
      <c r="F49" s="115" t="s">
        <v>278</v>
      </c>
      <c r="G49" s="115" t="s">
        <v>1975</v>
      </c>
      <c r="H49" s="115" t="s">
        <v>2010</v>
      </c>
      <c r="I49" s="115" t="s">
        <v>2040</v>
      </c>
      <c r="J49" s="115" t="s">
        <v>1947</v>
      </c>
      <c r="K49" s="115"/>
      <c r="L49" s="125">
        <v>26854882824</v>
      </c>
      <c r="M49" t="s">
        <v>979</v>
      </c>
      <c r="N49" s="115"/>
      <c r="O49" s="115"/>
      <c r="P49" s="115"/>
      <c r="Q49" s="115"/>
      <c r="R49" s="115"/>
      <c r="S49" s="115"/>
      <c r="T49" s="127"/>
      <c r="U49" s="115"/>
      <c r="V49" s="115"/>
      <c r="W49" s="115"/>
    </row>
    <row r="50" spans="2:23" x14ac:dyDescent="0.35">
      <c r="B50" s="82"/>
      <c r="C50" s="82"/>
      <c r="D50" s="82"/>
      <c r="E50" s="82"/>
      <c r="F50" s="115" t="s">
        <v>278</v>
      </c>
      <c r="G50" s="115" t="s">
        <v>1975</v>
      </c>
      <c r="H50" s="115" t="s">
        <v>2011</v>
      </c>
      <c r="I50" s="115" t="s">
        <v>2040</v>
      </c>
      <c r="J50" s="115" t="s">
        <v>1947</v>
      </c>
      <c r="K50" s="115"/>
      <c r="L50" s="125">
        <v>3670709594</v>
      </c>
      <c r="M50" t="s">
        <v>979</v>
      </c>
      <c r="N50" s="115"/>
      <c r="O50" s="115"/>
      <c r="P50" s="115"/>
      <c r="Q50" s="115"/>
      <c r="R50" s="115"/>
      <c r="S50" s="115"/>
      <c r="T50" s="127"/>
      <c r="U50" s="115"/>
      <c r="V50" s="115"/>
      <c r="W50" s="115"/>
    </row>
    <row r="51" spans="2:23" x14ac:dyDescent="0.35">
      <c r="B51" s="82"/>
      <c r="C51" s="82"/>
      <c r="D51" s="82"/>
      <c r="E51" s="82"/>
      <c r="F51" s="115" t="s">
        <v>1984</v>
      </c>
      <c r="G51" s="115" t="s">
        <v>1975</v>
      </c>
      <c r="H51" s="115" t="s">
        <v>2012</v>
      </c>
      <c r="I51" s="115" t="s">
        <v>2040</v>
      </c>
      <c r="J51" s="115" t="s">
        <v>1942</v>
      </c>
      <c r="K51" s="115"/>
      <c r="L51" s="125">
        <v>174626915925</v>
      </c>
      <c r="M51" t="s">
        <v>979</v>
      </c>
      <c r="N51" s="115"/>
      <c r="O51" s="115"/>
      <c r="P51" s="115"/>
      <c r="Q51" s="115"/>
      <c r="R51" s="115"/>
      <c r="S51" s="115"/>
      <c r="T51" s="127"/>
      <c r="U51" s="115"/>
      <c r="V51" s="115"/>
      <c r="W51" s="115"/>
    </row>
    <row r="52" spans="2:23" x14ac:dyDescent="0.35">
      <c r="B52" s="82"/>
      <c r="C52" s="82"/>
      <c r="D52" s="82"/>
      <c r="E52" s="82"/>
      <c r="F52" s="115" t="s">
        <v>1984</v>
      </c>
      <c r="G52" s="115" t="s">
        <v>1975</v>
      </c>
      <c r="H52" s="115" t="s">
        <v>2013</v>
      </c>
      <c r="I52" s="115" t="s">
        <v>2040</v>
      </c>
      <c r="J52" s="115" t="s">
        <v>1944</v>
      </c>
      <c r="K52" s="115"/>
      <c r="L52" s="125">
        <v>19044741600</v>
      </c>
      <c r="M52" t="s">
        <v>979</v>
      </c>
      <c r="N52" s="115"/>
      <c r="O52" s="115"/>
      <c r="P52" s="115"/>
      <c r="Q52" s="115"/>
      <c r="R52" s="115"/>
      <c r="S52" s="115"/>
      <c r="T52" s="127"/>
      <c r="U52" s="115"/>
      <c r="V52" s="115"/>
      <c r="W52" s="115"/>
    </row>
    <row r="53" spans="2:23" x14ac:dyDescent="0.35">
      <c r="B53" s="82"/>
      <c r="C53" s="82"/>
      <c r="D53" s="82"/>
      <c r="E53" s="82"/>
      <c r="F53" s="115" t="s">
        <v>487</v>
      </c>
      <c r="G53" s="115" t="s">
        <v>1975</v>
      </c>
      <c r="H53" s="115" t="s">
        <v>2014</v>
      </c>
      <c r="I53" s="115" t="s">
        <v>2040</v>
      </c>
      <c r="J53" s="115" t="s">
        <v>2015</v>
      </c>
      <c r="K53" s="115"/>
      <c r="L53" s="125">
        <v>243918.98730000001</v>
      </c>
      <c r="M53" t="s">
        <v>979</v>
      </c>
      <c r="N53" s="115"/>
      <c r="O53" s="115"/>
      <c r="P53" s="115"/>
      <c r="Q53" s="115"/>
      <c r="R53" s="115"/>
      <c r="S53" s="115"/>
      <c r="T53" s="127"/>
      <c r="U53" s="115"/>
      <c r="V53" s="115"/>
      <c r="W53" s="115"/>
    </row>
    <row r="54" spans="2:23" x14ac:dyDescent="0.35">
      <c r="B54" s="82"/>
      <c r="C54" s="82"/>
      <c r="D54" s="82"/>
      <c r="E54" s="82"/>
      <c r="F54" s="115" t="s">
        <v>1984</v>
      </c>
      <c r="G54" s="115" t="s">
        <v>1975</v>
      </c>
      <c r="H54" s="115" t="s">
        <v>2016</v>
      </c>
      <c r="I54" s="115" t="s">
        <v>2040</v>
      </c>
      <c r="J54" s="115" t="s">
        <v>2015</v>
      </c>
      <c r="K54" s="115"/>
      <c r="L54" s="125">
        <v>1548817110</v>
      </c>
      <c r="M54" t="s">
        <v>979</v>
      </c>
      <c r="N54" s="115"/>
      <c r="O54" s="115"/>
      <c r="P54" s="115"/>
      <c r="Q54" s="115"/>
      <c r="R54" s="115"/>
      <c r="S54" s="115"/>
      <c r="T54" s="127"/>
      <c r="U54" s="115"/>
      <c r="V54" s="115"/>
      <c r="W54" s="115"/>
    </row>
    <row r="55" spans="2:23" x14ac:dyDescent="0.35">
      <c r="B55" s="82"/>
      <c r="C55" s="82"/>
      <c r="D55" s="82"/>
      <c r="E55" s="82"/>
      <c r="F55" s="115" t="s">
        <v>1984</v>
      </c>
      <c r="G55" s="115" t="s">
        <v>1975</v>
      </c>
      <c r="H55" s="115" t="s">
        <v>2017</v>
      </c>
      <c r="I55" s="115" t="s">
        <v>2040</v>
      </c>
      <c r="J55" s="115" t="s">
        <v>2015</v>
      </c>
      <c r="K55" s="115"/>
      <c r="L55" s="125">
        <v>3060000000</v>
      </c>
      <c r="M55" t="s">
        <v>979</v>
      </c>
      <c r="N55" s="115"/>
      <c r="O55" s="115"/>
      <c r="P55" s="115"/>
      <c r="Q55" s="115"/>
      <c r="R55" s="115"/>
      <c r="S55" s="115"/>
      <c r="T55" s="127"/>
      <c r="U55" s="115"/>
      <c r="V55" s="115"/>
      <c r="W55" s="115"/>
    </row>
    <row r="56" spans="2:23" x14ac:dyDescent="0.35">
      <c r="B56" s="82"/>
      <c r="C56" s="82"/>
      <c r="D56" s="82"/>
      <c r="E56" s="82"/>
      <c r="F56" s="115" t="s">
        <v>1984</v>
      </c>
      <c r="G56" s="115" t="s">
        <v>1975</v>
      </c>
      <c r="H56" s="115" t="s">
        <v>2021</v>
      </c>
      <c r="I56" s="115" t="s">
        <v>2040</v>
      </c>
      <c r="J56" s="115" t="s">
        <v>2022</v>
      </c>
      <c r="K56" s="115"/>
      <c r="L56" s="250">
        <v>9160547054</v>
      </c>
      <c r="M56" t="s">
        <v>979</v>
      </c>
      <c r="N56" s="115"/>
      <c r="O56" s="115"/>
      <c r="P56" s="115"/>
      <c r="Q56" s="115"/>
      <c r="R56" s="115"/>
      <c r="S56" s="115"/>
      <c r="T56" s="127"/>
      <c r="U56" s="115"/>
      <c r="V56" s="115"/>
      <c r="W56" s="115"/>
    </row>
    <row r="57" spans="2:23" x14ac:dyDescent="0.35">
      <c r="B57" s="82"/>
      <c r="C57" s="82"/>
      <c r="D57" s="82"/>
      <c r="E57" s="82"/>
      <c r="F57" s="115" t="s">
        <v>279</v>
      </c>
      <c r="G57" s="115" t="s">
        <v>1975</v>
      </c>
      <c r="H57" s="115" t="s">
        <v>2023</v>
      </c>
      <c r="I57" s="115" t="s">
        <v>2040</v>
      </c>
      <c r="J57" s="115" t="s">
        <v>2025</v>
      </c>
      <c r="K57" s="115"/>
      <c r="L57" s="125">
        <v>5727600000</v>
      </c>
      <c r="M57" t="s">
        <v>979</v>
      </c>
      <c r="N57" s="115"/>
      <c r="O57" s="115"/>
      <c r="P57" s="115"/>
      <c r="Q57" s="115"/>
      <c r="R57" s="115"/>
      <c r="S57" s="115"/>
      <c r="T57" s="127"/>
      <c r="U57" s="115"/>
      <c r="V57" s="115"/>
      <c r="W57" s="115"/>
    </row>
    <row r="58" spans="2:23" x14ac:dyDescent="0.35">
      <c r="B58" s="82"/>
      <c r="C58" s="82"/>
      <c r="D58" s="82"/>
      <c r="E58" s="82"/>
      <c r="F58" s="115" t="s">
        <v>279</v>
      </c>
      <c r="G58" s="115" t="s">
        <v>1975</v>
      </c>
      <c r="H58" s="115" t="s">
        <v>2024</v>
      </c>
      <c r="I58" s="115" t="s">
        <v>2040</v>
      </c>
      <c r="J58" s="115" t="s">
        <v>2025</v>
      </c>
      <c r="K58" s="115"/>
      <c r="L58" s="125">
        <v>3813074350</v>
      </c>
      <c r="M58" t="s">
        <v>979</v>
      </c>
      <c r="N58" s="115"/>
      <c r="O58" s="115"/>
      <c r="P58" s="115"/>
      <c r="Q58" s="115"/>
      <c r="R58" s="115"/>
      <c r="S58" s="115"/>
      <c r="T58" s="127"/>
      <c r="U58" s="115"/>
      <c r="V58" s="115"/>
      <c r="W58" s="115"/>
    </row>
    <row r="59" spans="2:23" x14ac:dyDescent="0.35">
      <c r="B59" s="82"/>
      <c r="C59" s="82"/>
      <c r="D59" s="82"/>
      <c r="E59" s="82"/>
      <c r="F59" s="115" t="s">
        <v>283</v>
      </c>
      <c r="G59" s="115" t="s">
        <v>1975</v>
      </c>
      <c r="H59" s="115" t="s">
        <v>2027</v>
      </c>
      <c r="I59" s="115" t="s">
        <v>2040</v>
      </c>
      <c r="J59" s="115" t="s">
        <v>2026</v>
      </c>
      <c r="K59" s="115"/>
      <c r="L59" s="125">
        <v>15408634133</v>
      </c>
      <c r="M59" t="s">
        <v>979</v>
      </c>
      <c r="N59" s="115"/>
      <c r="O59" s="115"/>
      <c r="P59" s="115"/>
      <c r="Q59" s="115"/>
      <c r="R59" s="115"/>
      <c r="S59" s="115"/>
      <c r="T59" s="127"/>
      <c r="U59" s="115"/>
      <c r="V59" s="115"/>
      <c r="W59" s="115"/>
    </row>
    <row r="60" spans="2:23" ht="15.6" thickBot="1" x14ac:dyDescent="0.4">
      <c r="B60" s="115"/>
      <c r="C60" s="115"/>
      <c r="D60" s="115"/>
      <c r="E60" s="115"/>
      <c r="F60" s="115"/>
      <c r="G60" s="115"/>
      <c r="H60" s="115"/>
      <c r="I60" s="115"/>
      <c r="J60" s="115"/>
      <c r="K60" s="115"/>
      <c r="L60" s="115"/>
      <c r="M60" s="115"/>
      <c r="N60" s="115"/>
      <c r="O60" s="115"/>
      <c r="P60" s="115"/>
      <c r="Q60" s="115"/>
      <c r="R60" s="115"/>
      <c r="S60" s="115"/>
      <c r="T60" s="127"/>
      <c r="U60" s="115"/>
      <c r="V60" s="115"/>
      <c r="W60" s="115"/>
    </row>
    <row r="61" spans="2:23" ht="16.8" thickBot="1" x14ac:dyDescent="0.4">
      <c r="B61" s="115"/>
      <c r="C61" s="115"/>
      <c r="D61" s="115"/>
      <c r="E61" s="115"/>
      <c r="F61" s="115"/>
      <c r="G61" s="115"/>
      <c r="H61" s="115"/>
      <c r="I61" s="105" t="s">
        <v>285</v>
      </c>
      <c r="J61" s="305">
        <f>SUMIF([2]!Government_revenues_table[Devise],"USD",[2]!Government_revenues_table[Valeur des recettes])+(IFERROR(SUMIF([2]!Government_revenues_table[Devise],"&lt;&gt;USD",[2]!Government_revenues_table[Valeur des recettes])/'[1]1-Présentation'!$E$28,0))</f>
        <v>19749000</v>
      </c>
      <c r="K61" s="107"/>
      <c r="L61" s="115"/>
      <c r="M61" s="115"/>
      <c r="N61" s="115"/>
      <c r="O61" s="115"/>
      <c r="P61" s="115"/>
      <c r="Q61" s="115"/>
      <c r="R61" s="115"/>
      <c r="S61" s="115"/>
      <c r="T61" s="127"/>
      <c r="U61" s="115"/>
      <c r="V61" s="115"/>
      <c r="W61" s="115"/>
    </row>
    <row r="62" spans="2:23" ht="15.6" thickBot="1" x14ac:dyDescent="0.4">
      <c r="B62" s="115"/>
      <c r="C62" s="115"/>
      <c r="D62" s="115"/>
      <c r="E62" s="115"/>
      <c r="F62" s="115"/>
      <c r="G62" s="115"/>
      <c r="H62" s="115"/>
      <c r="I62" s="11"/>
      <c r="J62" s="310"/>
      <c r="K62" s="126"/>
      <c r="L62" s="115"/>
      <c r="M62" s="115"/>
      <c r="N62" s="115"/>
      <c r="O62" s="115"/>
      <c r="P62" s="115"/>
      <c r="Q62" s="115"/>
      <c r="R62" s="115"/>
      <c r="S62" s="115"/>
      <c r="T62" s="127"/>
      <c r="U62" s="115"/>
      <c r="V62" s="115"/>
      <c r="W62" s="115"/>
    </row>
    <row r="63" spans="2:23" ht="16.8" thickBot="1" x14ac:dyDescent="0.4">
      <c r="B63" s="115"/>
      <c r="C63" s="115"/>
      <c r="D63" s="115"/>
      <c r="E63" s="115"/>
      <c r="F63" s="115"/>
      <c r="G63" s="115"/>
      <c r="H63" s="115"/>
      <c r="I63" s="105" t="s">
        <v>2038</v>
      </c>
      <c r="J63" s="305">
        <v>0</v>
      </c>
      <c r="K63" s="107"/>
      <c r="L63" s="115"/>
      <c r="M63" s="115"/>
      <c r="N63" s="115"/>
      <c r="O63" s="115"/>
      <c r="P63" s="115"/>
      <c r="Q63" s="115"/>
      <c r="R63" s="115"/>
      <c r="S63" s="115"/>
      <c r="T63" s="127"/>
      <c r="U63" s="115"/>
      <c r="V63" s="115"/>
      <c r="W63" s="115"/>
    </row>
    <row r="64" spans="2:23" x14ac:dyDescent="0.35">
      <c r="N64" s="115"/>
      <c r="O64" s="115"/>
      <c r="P64" s="115"/>
      <c r="Q64" s="115"/>
      <c r="R64" s="115"/>
      <c r="S64" s="115"/>
      <c r="T64" s="127"/>
      <c r="U64" s="115"/>
      <c r="V64" s="115"/>
      <c r="W64" s="115"/>
    </row>
    <row r="65" spans="2:23" x14ac:dyDescent="0.35">
      <c r="N65" s="115"/>
      <c r="O65" s="115"/>
      <c r="P65" s="115"/>
      <c r="Q65" s="115"/>
      <c r="R65" s="115"/>
      <c r="S65" s="115"/>
      <c r="T65" s="127"/>
      <c r="U65" s="115"/>
      <c r="V65" s="115"/>
      <c r="W65" s="115"/>
    </row>
    <row r="66" spans="2:23" x14ac:dyDescent="0.35">
      <c r="N66" s="115"/>
      <c r="O66" s="115"/>
      <c r="P66" s="115"/>
      <c r="Q66" s="115"/>
      <c r="R66" s="115"/>
      <c r="S66" s="115"/>
      <c r="T66" s="127"/>
      <c r="U66" s="115"/>
      <c r="V66" s="115"/>
      <c r="W66" s="115"/>
    </row>
    <row r="67" spans="2:23" ht="24" x14ac:dyDescent="0.35">
      <c r="B67" s="115"/>
      <c r="C67" s="115"/>
      <c r="D67" s="115"/>
      <c r="E67" s="115"/>
      <c r="F67" s="77" t="s">
        <v>286</v>
      </c>
      <c r="G67" s="77"/>
      <c r="H67" s="93"/>
      <c r="I67" s="93"/>
      <c r="J67" s="93"/>
      <c r="K67" s="93"/>
      <c r="L67" s="93"/>
      <c r="M67" s="115"/>
      <c r="N67" s="115"/>
      <c r="O67" s="115"/>
      <c r="P67" s="115"/>
      <c r="Q67" s="115"/>
      <c r="R67" s="115"/>
      <c r="S67" s="115"/>
      <c r="T67" s="127"/>
      <c r="U67" s="115"/>
      <c r="V67" s="115"/>
      <c r="W67" s="115"/>
    </row>
    <row r="68" spans="2:23" x14ac:dyDescent="0.35">
      <c r="B68" s="115"/>
      <c r="C68" s="115"/>
      <c r="D68" s="115"/>
      <c r="E68" s="115"/>
      <c r="F68" s="83" t="s">
        <v>287</v>
      </c>
      <c r="G68" s="84"/>
      <c r="H68" s="84"/>
      <c r="I68" s="84"/>
      <c r="J68" s="85"/>
      <c r="K68" s="85"/>
      <c r="L68" s="84"/>
      <c r="M68" s="115"/>
      <c r="N68" s="115"/>
      <c r="O68" s="115"/>
      <c r="P68" s="115"/>
      <c r="Q68" s="115"/>
      <c r="R68" s="115"/>
      <c r="S68" s="115"/>
      <c r="T68" s="127"/>
      <c r="U68" s="115"/>
      <c r="V68" s="115"/>
      <c r="W68" s="115"/>
    </row>
    <row r="69" spans="2:23" x14ac:dyDescent="0.35">
      <c r="B69" s="115"/>
      <c r="C69" s="115"/>
      <c r="D69" s="115"/>
      <c r="E69" s="115"/>
      <c r="F69" s="83"/>
      <c r="G69" s="84"/>
      <c r="H69" s="84"/>
      <c r="I69" s="84"/>
      <c r="J69" s="85"/>
      <c r="K69" s="85"/>
      <c r="L69" s="84"/>
      <c r="M69" s="115"/>
      <c r="N69" s="115"/>
      <c r="O69" s="115"/>
      <c r="P69" s="115"/>
      <c r="Q69" s="115"/>
      <c r="R69" s="115"/>
      <c r="S69" s="115"/>
      <c r="T69" s="127"/>
      <c r="U69" s="115"/>
      <c r="V69" s="115"/>
      <c r="W69" s="115"/>
    </row>
    <row r="70" spans="2:23" x14ac:dyDescent="0.35">
      <c r="B70" s="115"/>
      <c r="C70" s="115"/>
      <c r="D70" s="115"/>
      <c r="E70" s="115"/>
      <c r="F70" s="83"/>
      <c r="G70" s="84"/>
      <c r="H70" s="84"/>
      <c r="I70" s="84"/>
      <c r="J70" s="85"/>
      <c r="K70" s="85"/>
      <c r="L70" s="84"/>
      <c r="M70" s="115"/>
      <c r="N70" s="115"/>
      <c r="O70" s="115"/>
      <c r="P70" s="115"/>
      <c r="Q70" s="115"/>
      <c r="R70" s="115"/>
      <c r="S70" s="115"/>
      <c r="T70" s="127"/>
      <c r="U70" s="115"/>
      <c r="V70" s="115"/>
      <c r="W70" s="115"/>
    </row>
    <row r="71" spans="2:23" x14ac:dyDescent="0.35">
      <c r="F71" s="83" t="s">
        <v>288</v>
      </c>
      <c r="G71" s="84" t="s">
        <v>289</v>
      </c>
      <c r="H71" s="84"/>
      <c r="I71" s="84"/>
      <c r="J71" s="85"/>
      <c r="K71" s="85"/>
      <c r="L71" s="84"/>
      <c r="M71" s="115"/>
      <c r="N71" s="115"/>
      <c r="O71" s="115"/>
      <c r="P71" s="115"/>
      <c r="Q71" s="115"/>
      <c r="R71" s="115"/>
      <c r="S71" s="115"/>
      <c r="T71" s="127"/>
      <c r="U71" s="115"/>
      <c r="V71" s="115"/>
      <c r="W71" s="115"/>
    </row>
    <row r="72" spans="2:23" x14ac:dyDescent="0.35">
      <c r="F72" s="83" t="s">
        <v>290</v>
      </c>
      <c r="G72" s="84" t="s">
        <v>291</v>
      </c>
      <c r="H72" s="84"/>
      <c r="I72" s="84"/>
      <c r="J72" s="85"/>
      <c r="K72" s="85"/>
      <c r="L72" s="84"/>
      <c r="M72" s="115"/>
      <c r="N72" s="115"/>
      <c r="O72" s="115"/>
      <c r="P72" s="115"/>
      <c r="Q72" s="115"/>
      <c r="R72" s="115"/>
      <c r="S72" s="115"/>
      <c r="T72" s="127"/>
      <c r="U72" s="115"/>
      <c r="V72" s="115"/>
      <c r="W72" s="115"/>
    </row>
    <row r="73" spans="2:23" x14ac:dyDescent="0.35">
      <c r="F73" s="83"/>
      <c r="G73" s="86" t="s">
        <v>208</v>
      </c>
      <c r="H73" s="86" t="s">
        <v>267</v>
      </c>
      <c r="I73" s="86" t="s">
        <v>292</v>
      </c>
      <c r="J73" s="87" t="s">
        <v>271</v>
      </c>
      <c r="K73" s="87"/>
      <c r="L73" s="86" t="s">
        <v>229</v>
      </c>
      <c r="M73" s="115"/>
      <c r="N73" s="115"/>
      <c r="O73" s="115"/>
      <c r="P73" s="115"/>
      <c r="Q73" s="115"/>
      <c r="R73" s="115"/>
      <c r="S73" s="115"/>
      <c r="T73" s="127"/>
      <c r="U73" s="115"/>
      <c r="V73" s="115"/>
      <c r="W73" s="115"/>
    </row>
    <row r="74" spans="2:23" x14ac:dyDescent="0.35">
      <c r="F74" s="83"/>
      <c r="G74" s="88" t="s">
        <v>2018</v>
      </c>
      <c r="H74" s="88" t="s">
        <v>2019</v>
      </c>
      <c r="I74" s="88" t="s">
        <v>1948</v>
      </c>
      <c r="J74" s="89">
        <v>309840198505</v>
      </c>
      <c r="K74" s="89"/>
      <c r="L74" s="90" t="s">
        <v>979</v>
      </c>
      <c r="M74" s="115"/>
      <c r="N74" s="115"/>
      <c r="O74" s="115"/>
      <c r="P74" s="115"/>
      <c r="Q74" s="115"/>
      <c r="R74" s="115"/>
      <c r="S74" s="115"/>
      <c r="T74" s="127"/>
      <c r="U74" s="115"/>
      <c r="V74" s="115"/>
      <c r="W74" s="115"/>
    </row>
    <row r="75" spans="2:23" x14ac:dyDescent="0.35">
      <c r="F75" s="83"/>
      <c r="G75" s="84" t="s">
        <v>2018</v>
      </c>
      <c r="H75" s="84" t="s">
        <v>2020</v>
      </c>
      <c r="I75" s="84" t="s">
        <v>1948</v>
      </c>
      <c r="J75" s="85">
        <v>213587517888</v>
      </c>
      <c r="K75" s="85"/>
      <c r="L75" s="84" t="s">
        <v>979</v>
      </c>
      <c r="M75" s="115"/>
      <c r="N75" s="115"/>
      <c r="O75" s="115"/>
      <c r="P75" s="115"/>
      <c r="Q75" s="115"/>
      <c r="R75" s="115"/>
      <c r="S75" s="115"/>
      <c r="T75" s="127"/>
      <c r="U75" s="115"/>
      <c r="V75" s="115"/>
      <c r="W75" s="115"/>
    </row>
    <row r="76" spans="2:23" ht="15.6" thickBot="1" x14ac:dyDescent="0.4">
      <c r="F76" s="83"/>
      <c r="G76" s="91" t="s">
        <v>293</v>
      </c>
      <c r="H76" s="91"/>
      <c r="I76" s="91"/>
      <c r="J76" s="92">
        <f>SUM(J74:J75)</f>
        <v>523427716393</v>
      </c>
      <c r="K76" s="92"/>
      <c r="L76" s="91" t="s">
        <v>979</v>
      </c>
      <c r="M76" s="115"/>
      <c r="N76" s="115"/>
      <c r="O76" s="115"/>
      <c r="P76" s="115"/>
      <c r="Q76" s="115"/>
      <c r="R76" s="115"/>
      <c r="S76" s="115"/>
      <c r="T76" s="127"/>
      <c r="U76" s="115"/>
      <c r="V76" s="115"/>
      <c r="W76" s="115"/>
    </row>
    <row r="77" spans="2:23" ht="15.6" thickTop="1" x14ac:dyDescent="0.35">
      <c r="F77" s="83" t="s">
        <v>294</v>
      </c>
      <c r="G77" s="84" t="s">
        <v>295</v>
      </c>
      <c r="H77" s="84"/>
      <c r="I77" s="84"/>
      <c r="J77" s="85"/>
      <c r="K77" s="85"/>
      <c r="L77" s="84"/>
      <c r="M77" s="115"/>
      <c r="N77" s="115"/>
      <c r="O77" s="115"/>
      <c r="P77" s="115"/>
      <c r="Q77" s="115"/>
      <c r="R77" s="115"/>
      <c r="S77" s="115"/>
      <c r="T77" s="127"/>
      <c r="U77" s="115"/>
      <c r="V77" s="115"/>
      <c r="W77" s="115"/>
    </row>
    <row r="78" spans="2:23" x14ac:dyDescent="0.35">
      <c r="F78" s="83" t="s">
        <v>296</v>
      </c>
      <c r="G78" s="84" t="s">
        <v>295</v>
      </c>
      <c r="H78" s="84"/>
      <c r="I78" s="84"/>
      <c r="J78" s="85"/>
      <c r="K78" s="85"/>
      <c r="L78" s="84"/>
      <c r="M78" s="115"/>
      <c r="N78" s="115"/>
      <c r="O78" s="115"/>
      <c r="P78" s="115"/>
      <c r="Q78" s="115"/>
      <c r="R78" s="115"/>
      <c r="S78" s="115"/>
      <c r="T78" s="127"/>
      <c r="U78" s="115"/>
      <c r="V78" s="115"/>
      <c r="W78" s="115"/>
    </row>
    <row r="79" spans="2:23" x14ac:dyDescent="0.35">
      <c r="F79" s="83" t="s">
        <v>297</v>
      </c>
      <c r="G79" s="84" t="s">
        <v>295</v>
      </c>
      <c r="H79" s="84"/>
      <c r="I79" s="84"/>
      <c r="J79" s="85"/>
      <c r="K79" s="85"/>
      <c r="L79" s="84"/>
      <c r="M79" s="115"/>
      <c r="N79" s="115"/>
      <c r="O79" s="115"/>
      <c r="P79" s="115"/>
      <c r="Q79" s="115"/>
      <c r="R79" s="115"/>
      <c r="S79" s="115"/>
      <c r="T79" s="127"/>
      <c r="U79" s="115"/>
      <c r="V79" s="115"/>
      <c r="W79" s="115"/>
    </row>
    <row r="80" spans="2:23" x14ac:dyDescent="0.35">
      <c r="F80" s="83"/>
      <c r="G80" s="84"/>
      <c r="H80" s="84"/>
      <c r="I80" s="84"/>
      <c r="J80" s="85"/>
      <c r="K80" s="85"/>
      <c r="L80" s="84"/>
      <c r="M80" s="115"/>
      <c r="N80" s="115"/>
      <c r="O80" s="115"/>
      <c r="P80" s="115"/>
      <c r="Q80" s="115"/>
      <c r="R80" s="115"/>
      <c r="S80" s="115"/>
      <c r="T80" s="127"/>
      <c r="U80" s="115"/>
      <c r="V80" s="115"/>
      <c r="W80" s="115"/>
    </row>
    <row r="81" spans="6:23" x14ac:dyDescent="0.35">
      <c r="F81" s="83"/>
      <c r="G81" s="84"/>
      <c r="H81" s="84"/>
      <c r="I81" s="84"/>
      <c r="J81" s="85"/>
      <c r="K81" s="85"/>
      <c r="L81" s="84"/>
      <c r="M81" s="115"/>
      <c r="N81" s="115"/>
      <c r="O81" s="115"/>
      <c r="P81" s="115"/>
      <c r="Q81" s="115"/>
      <c r="R81" s="115"/>
      <c r="S81" s="115"/>
      <c r="T81" s="127"/>
      <c r="U81" s="115"/>
      <c r="V81" s="115"/>
      <c r="W81" s="115"/>
    </row>
    <row r="82" spans="6:23" x14ac:dyDescent="0.35">
      <c r="F82" s="83"/>
      <c r="G82" s="84"/>
      <c r="H82" s="84"/>
      <c r="I82" s="84"/>
      <c r="J82" s="85"/>
      <c r="K82" s="85"/>
      <c r="L82" s="84"/>
      <c r="M82" s="115"/>
      <c r="N82" s="115"/>
      <c r="O82" s="115"/>
      <c r="P82" s="115"/>
      <c r="Q82" s="115"/>
      <c r="R82" s="115"/>
      <c r="S82" s="115"/>
      <c r="T82" s="127"/>
      <c r="U82" s="115"/>
      <c r="V82" s="115"/>
      <c r="W82" s="115"/>
    </row>
    <row r="83" spans="6:23" x14ac:dyDescent="0.35">
      <c r="F83" s="83"/>
      <c r="G83" s="84"/>
      <c r="H83" s="84"/>
      <c r="I83" s="84"/>
      <c r="J83" s="85"/>
      <c r="K83" s="85"/>
      <c r="L83" s="84"/>
      <c r="M83" s="115"/>
      <c r="N83" s="115"/>
      <c r="O83" s="115"/>
      <c r="P83" s="115"/>
      <c r="Q83" s="115"/>
      <c r="R83" s="115"/>
      <c r="S83" s="115"/>
      <c r="T83" s="127"/>
      <c r="U83" s="115"/>
      <c r="V83" s="115"/>
      <c r="W83" s="115"/>
    </row>
    <row r="84" spans="6:23" x14ac:dyDescent="0.35">
      <c r="F84" s="83"/>
      <c r="G84" s="84"/>
      <c r="H84" s="84"/>
      <c r="I84" s="84"/>
      <c r="J84" s="85"/>
      <c r="K84" s="85"/>
      <c r="L84" s="84"/>
      <c r="M84" s="115"/>
      <c r="N84" s="115"/>
      <c r="O84" s="115"/>
      <c r="P84" s="115"/>
      <c r="Q84" s="115"/>
      <c r="R84" s="115"/>
      <c r="S84" s="115"/>
      <c r="T84" s="115"/>
      <c r="U84" s="115"/>
      <c r="V84" s="115"/>
      <c r="W84" s="115"/>
    </row>
    <row r="85" spans="6:23" x14ac:dyDescent="0.35">
      <c r="F85" s="83"/>
      <c r="G85" s="84"/>
      <c r="H85" s="84"/>
      <c r="I85" s="84"/>
      <c r="J85" s="85"/>
      <c r="K85" s="85"/>
      <c r="L85" s="84"/>
      <c r="M85" s="115"/>
      <c r="N85" s="115"/>
      <c r="O85" s="115"/>
      <c r="P85" s="115"/>
      <c r="Q85" s="115"/>
      <c r="R85" s="115"/>
      <c r="S85" s="115"/>
      <c r="T85" s="115"/>
      <c r="U85" s="115"/>
      <c r="V85" s="115"/>
      <c r="W85" s="115"/>
    </row>
    <row r="86" spans="6:23" x14ac:dyDescent="0.35">
      <c r="F86" s="21"/>
      <c r="G86" s="21"/>
      <c r="H86" s="21"/>
      <c r="I86" s="21"/>
      <c r="J86" s="21"/>
      <c r="K86" s="21"/>
      <c r="L86" s="21"/>
      <c r="M86" s="115"/>
      <c r="N86" s="115"/>
      <c r="O86" s="115"/>
      <c r="P86" s="115"/>
      <c r="Q86" s="115"/>
      <c r="R86" s="115"/>
      <c r="S86" s="115"/>
      <c r="T86" s="115"/>
      <c r="U86" s="115"/>
      <c r="V86" s="126"/>
      <c r="W86" s="115"/>
    </row>
    <row r="87" spans="6:23" ht="16.2" x14ac:dyDescent="0.35">
      <c r="F87" s="211" t="s">
        <v>298</v>
      </c>
      <c r="N87" s="115"/>
      <c r="O87" s="115"/>
      <c r="P87" s="115"/>
      <c r="Q87" s="115"/>
      <c r="R87" s="115"/>
      <c r="S87" s="115"/>
      <c r="T87" s="115"/>
      <c r="U87" s="115"/>
      <c r="V87" s="127"/>
      <c r="W87" s="115"/>
    </row>
    <row r="88" spans="6:23" x14ac:dyDescent="0.35">
      <c r="N88" s="115"/>
      <c r="O88" s="115"/>
      <c r="P88" s="115"/>
      <c r="Q88" s="115"/>
      <c r="R88" s="115"/>
      <c r="S88" s="115"/>
      <c r="T88" s="115"/>
      <c r="U88" s="115"/>
      <c r="V88" s="115"/>
      <c r="W88" s="115"/>
    </row>
    <row r="89" spans="6:23" x14ac:dyDescent="0.35">
      <c r="N89" s="115"/>
      <c r="O89" s="115"/>
      <c r="P89" s="115"/>
      <c r="Q89" s="115"/>
      <c r="R89" s="115"/>
      <c r="S89" s="115"/>
      <c r="T89" s="126"/>
      <c r="U89" s="115"/>
      <c r="V89" s="115"/>
      <c r="W89" s="115"/>
    </row>
    <row r="90" spans="6:23" x14ac:dyDescent="0.35">
      <c r="N90" s="115"/>
      <c r="O90" s="115"/>
      <c r="P90" s="115"/>
      <c r="Q90" s="115"/>
      <c r="R90" s="115"/>
      <c r="S90" s="115"/>
      <c r="T90" s="127"/>
      <c r="U90" s="115"/>
      <c r="V90" s="126"/>
      <c r="W90" s="115"/>
    </row>
    <row r="91" spans="6:23" x14ac:dyDescent="0.35">
      <c r="N91" s="115"/>
      <c r="O91" s="115"/>
      <c r="P91" s="115"/>
      <c r="Q91" s="115"/>
      <c r="R91" s="115"/>
      <c r="S91" s="115"/>
      <c r="T91" s="127"/>
      <c r="U91" s="115"/>
      <c r="V91" s="127"/>
      <c r="W91" s="115"/>
    </row>
    <row r="92" spans="6:23" x14ac:dyDescent="0.35">
      <c r="N92" s="115"/>
      <c r="O92" s="115"/>
      <c r="P92" s="115"/>
      <c r="Q92" s="115"/>
      <c r="R92" s="115"/>
      <c r="S92" s="115"/>
      <c r="T92" s="127"/>
      <c r="U92" s="115"/>
      <c r="V92" s="126"/>
    </row>
    <row r="93" spans="6:23" x14ac:dyDescent="0.35">
      <c r="N93" s="115"/>
      <c r="O93" s="115"/>
      <c r="P93" s="115"/>
      <c r="Q93" s="115"/>
      <c r="R93" s="115"/>
      <c r="S93" s="115"/>
      <c r="T93" s="115"/>
      <c r="U93" s="115"/>
      <c r="V93" s="126"/>
    </row>
    <row r="94" spans="6:23" x14ac:dyDescent="0.35">
      <c r="N94" s="115"/>
      <c r="O94" s="115"/>
      <c r="P94" s="115"/>
      <c r="Q94" s="115"/>
      <c r="R94" s="115"/>
      <c r="S94" s="115"/>
      <c r="T94" s="115"/>
      <c r="U94" s="115"/>
      <c r="V94" s="115"/>
    </row>
    <row r="95" spans="6:23" x14ac:dyDescent="0.35">
      <c r="N95" s="115"/>
      <c r="O95" s="115"/>
      <c r="P95" s="115"/>
      <c r="Q95" s="115"/>
      <c r="R95" s="115"/>
      <c r="S95" s="115"/>
      <c r="T95" s="115"/>
      <c r="U95" s="115"/>
      <c r="V95" s="127"/>
    </row>
    <row r="96" spans="6:23" x14ac:dyDescent="0.35">
      <c r="N96" s="115"/>
      <c r="O96" s="115"/>
      <c r="P96" s="115"/>
      <c r="Q96" s="115"/>
      <c r="R96" s="115"/>
      <c r="S96" s="115"/>
      <c r="T96" s="115"/>
      <c r="U96" s="115"/>
      <c r="V96" s="115"/>
    </row>
    <row r="97" spans="14:22" x14ac:dyDescent="0.35">
      <c r="N97" s="115"/>
      <c r="O97" s="115"/>
      <c r="P97" s="115"/>
      <c r="Q97" s="115"/>
      <c r="R97" s="115"/>
      <c r="S97" s="115"/>
      <c r="T97" s="115"/>
      <c r="U97" s="115"/>
      <c r="V97" s="115"/>
    </row>
    <row r="98" spans="14:22" x14ac:dyDescent="0.35">
      <c r="N98" s="115"/>
      <c r="O98" s="115"/>
      <c r="P98" s="115"/>
      <c r="Q98" s="115"/>
      <c r="R98" s="115"/>
      <c r="S98" s="115"/>
      <c r="T98" s="115"/>
      <c r="U98" s="127"/>
      <c r="V98" s="115"/>
    </row>
    <row r="99" spans="14:22" ht="21" customHeight="1" x14ac:dyDescent="0.35">
      <c r="N99" s="115"/>
      <c r="O99" s="115"/>
      <c r="P99" s="115"/>
      <c r="Q99" s="115"/>
      <c r="R99" s="115"/>
      <c r="S99" s="115"/>
      <c r="T99" s="115"/>
      <c r="U99" s="115"/>
      <c r="V99" s="115"/>
    </row>
    <row r="100" spans="14:22" x14ac:dyDescent="0.35">
      <c r="N100" s="115"/>
      <c r="O100" s="115"/>
      <c r="P100" s="115"/>
      <c r="Q100" s="115"/>
      <c r="R100" s="115"/>
      <c r="S100" s="115"/>
      <c r="T100" s="115"/>
      <c r="U100" s="115"/>
      <c r="V100" s="115"/>
    </row>
    <row r="104" spans="14:22" x14ac:dyDescent="0.35">
      <c r="N104" s="115"/>
      <c r="O104" s="115"/>
      <c r="P104" s="115"/>
      <c r="Q104" s="115"/>
      <c r="R104" s="115"/>
      <c r="S104" s="115"/>
      <c r="T104" s="115"/>
      <c r="U104" s="115"/>
      <c r="V104" s="115"/>
    </row>
    <row r="105" spans="14:22" x14ac:dyDescent="0.35">
      <c r="N105" s="115"/>
      <c r="O105" s="115"/>
      <c r="P105" s="115"/>
      <c r="Q105" s="115"/>
      <c r="R105" s="115"/>
      <c r="S105" s="115"/>
      <c r="T105" s="115"/>
      <c r="U105" s="115"/>
      <c r="V105" s="115"/>
    </row>
    <row r="106" spans="14:22" x14ac:dyDescent="0.35">
      <c r="N106" s="115"/>
      <c r="O106" s="115"/>
      <c r="P106" s="115"/>
      <c r="Q106" s="115"/>
      <c r="R106" s="115"/>
      <c r="S106" s="115"/>
      <c r="T106" s="115"/>
      <c r="U106" s="115"/>
      <c r="V106" s="115"/>
    </row>
    <row r="107" spans="14:22" x14ac:dyDescent="0.35">
      <c r="N107" s="115"/>
      <c r="O107" s="115"/>
      <c r="P107" s="115"/>
      <c r="Q107" s="115"/>
      <c r="R107" s="115"/>
      <c r="S107" s="115"/>
      <c r="T107" s="115"/>
      <c r="U107" s="115"/>
      <c r="V107" s="115"/>
    </row>
    <row r="108" spans="14:22" x14ac:dyDescent="0.35">
      <c r="N108" s="115"/>
      <c r="O108" s="115"/>
      <c r="P108" s="115"/>
      <c r="Q108" s="115"/>
      <c r="R108" s="115"/>
      <c r="S108" s="115"/>
      <c r="T108" s="115"/>
      <c r="U108" s="115"/>
    </row>
    <row r="109" spans="14:22" x14ac:dyDescent="0.35">
      <c r="N109" s="115"/>
      <c r="O109" s="115"/>
      <c r="P109" s="115"/>
      <c r="Q109" s="115"/>
      <c r="R109" s="115"/>
      <c r="S109" s="115"/>
      <c r="T109" s="115"/>
      <c r="U109" s="115"/>
    </row>
    <row r="110" spans="14:22" x14ac:dyDescent="0.35">
      <c r="N110" s="115"/>
      <c r="O110" s="115"/>
      <c r="P110" s="115"/>
      <c r="Q110" s="115"/>
      <c r="R110" s="115"/>
      <c r="S110" s="115"/>
      <c r="T110" s="115"/>
      <c r="U110" s="115"/>
    </row>
    <row r="111" spans="14:22" x14ac:dyDescent="0.35">
      <c r="N111" s="115"/>
      <c r="O111" s="115"/>
      <c r="P111" s="115"/>
      <c r="Q111" s="115"/>
      <c r="R111" s="115"/>
      <c r="S111" s="115"/>
      <c r="T111" s="115"/>
      <c r="U111" s="115"/>
    </row>
    <row r="112" spans="14:22" x14ac:dyDescent="0.35">
      <c r="N112" s="115"/>
      <c r="O112" s="115"/>
      <c r="P112" s="115"/>
      <c r="Q112" s="115"/>
      <c r="R112" s="115"/>
      <c r="S112" s="115"/>
      <c r="T112" s="115"/>
      <c r="U112" s="115"/>
    </row>
    <row r="113" spans="14:21" x14ac:dyDescent="0.35">
      <c r="N113" s="115"/>
      <c r="O113" s="115"/>
      <c r="P113" s="115"/>
      <c r="Q113" s="115"/>
      <c r="R113" s="115"/>
      <c r="S113" s="115"/>
      <c r="T113" s="115"/>
      <c r="U113" s="115"/>
    </row>
    <row r="114" spans="14:21" x14ac:dyDescent="0.35">
      <c r="N114" s="115"/>
      <c r="O114" s="115"/>
      <c r="P114" s="115"/>
      <c r="Q114" s="115"/>
      <c r="R114" s="115"/>
      <c r="S114" s="115"/>
      <c r="T114" s="115"/>
      <c r="U114" s="115"/>
    </row>
    <row r="115" spans="14:21" x14ac:dyDescent="0.35">
      <c r="N115" s="115"/>
      <c r="O115" s="115"/>
      <c r="P115" s="115"/>
      <c r="Q115" s="115"/>
      <c r="R115" s="115"/>
      <c r="S115" s="115"/>
      <c r="T115" s="115"/>
      <c r="U115" s="115"/>
    </row>
    <row r="116" spans="14:21" x14ac:dyDescent="0.35">
      <c r="N116" s="115"/>
      <c r="O116" s="115"/>
      <c r="P116" s="115"/>
      <c r="Q116" s="115"/>
      <c r="R116" s="115"/>
      <c r="S116" s="115"/>
      <c r="T116" s="115"/>
      <c r="U116" s="115"/>
    </row>
    <row r="117" spans="14:21" x14ac:dyDescent="0.35">
      <c r="N117" s="115"/>
      <c r="O117" s="115"/>
      <c r="P117" s="115"/>
      <c r="Q117" s="115"/>
      <c r="R117" s="115"/>
      <c r="S117" s="115"/>
      <c r="T117" s="115"/>
      <c r="U117" s="115"/>
    </row>
    <row r="118" spans="14:21" x14ac:dyDescent="0.35">
      <c r="N118" s="115"/>
      <c r="O118" s="115"/>
      <c r="P118" s="115"/>
      <c r="Q118" s="115"/>
      <c r="R118" s="115"/>
      <c r="S118" s="115"/>
      <c r="T118" s="115"/>
      <c r="U118" s="115"/>
    </row>
    <row r="119" spans="14:21" ht="18.75" customHeight="1" x14ac:dyDescent="0.35">
      <c r="N119" s="115"/>
      <c r="O119" s="115"/>
      <c r="P119" s="115"/>
      <c r="Q119" s="115"/>
      <c r="R119" s="115"/>
      <c r="S119" s="115"/>
      <c r="T119" s="115"/>
      <c r="U119" s="115"/>
    </row>
    <row r="120" spans="14:21" ht="15.75" customHeight="1" x14ac:dyDescent="0.35">
      <c r="N120" s="115"/>
      <c r="O120" s="115"/>
      <c r="P120" s="115"/>
      <c r="Q120" s="115"/>
      <c r="R120" s="115"/>
      <c r="S120" s="115"/>
      <c r="T120" s="115"/>
      <c r="U120" s="115"/>
    </row>
    <row r="121" spans="14:21" x14ac:dyDescent="0.35">
      <c r="N121" s="115"/>
      <c r="O121" s="115"/>
      <c r="P121" s="115"/>
      <c r="Q121" s="115"/>
      <c r="R121" s="115"/>
      <c r="S121" s="115"/>
      <c r="T121" s="115"/>
      <c r="U121" s="115"/>
    </row>
    <row r="122" spans="14:21" x14ac:dyDescent="0.35">
      <c r="N122" s="115"/>
      <c r="O122" s="115"/>
      <c r="P122" s="115"/>
      <c r="Q122" s="115"/>
      <c r="R122" s="115"/>
      <c r="S122" s="115"/>
      <c r="T122" s="115"/>
      <c r="U122" s="115"/>
    </row>
    <row r="123" spans="14:21" x14ac:dyDescent="0.35">
      <c r="N123" s="115"/>
      <c r="O123" s="115"/>
      <c r="P123" s="115"/>
      <c r="Q123" s="115"/>
      <c r="R123" s="115"/>
      <c r="S123" s="115"/>
      <c r="T123" s="115"/>
      <c r="U123" s="115"/>
    </row>
  </sheetData>
  <sheetProtection insertRows="0"/>
  <protectedRanges>
    <protectedRange algorithmName="SHA-512" hashValue="19r0bVvPR7yZA0UiYij7Tv1CBk3noIABvFePbLhCJ4nk3L6A+Fy+RdPPS3STf+a52x4pG2PQK4FAkXK9epnlIA==" saltValue="gQC4yrLvnbJqxYZ0KSEoZA==" spinCount="100000" sqref="L74 L61 J57:J58 F27:G59 J27:L55 K57:L59" name="Government revenues"/>
    <protectedRange algorithmName="SHA-512" hashValue="19r0bVvPR7yZA0UiYij7Tv1CBk3noIABvFePbLhCJ4nk3L6A+Fy+RdPPS3STf+a52x4pG2PQK4FAkXK9epnlIA==" saltValue="gQC4yrLvnbJqxYZ0KSEoZA==" spinCount="100000" sqref="M27:M59" name="Government revenues_3"/>
  </protectedRanges>
  <mergeCells count="21">
    <mergeCell ref="R36:W36"/>
    <mergeCell ref="O27:P31"/>
    <mergeCell ref="O33:P33"/>
    <mergeCell ref="O32:P32"/>
    <mergeCell ref="F14:K14"/>
    <mergeCell ref="F16:K16"/>
    <mergeCell ref="L16:O16"/>
    <mergeCell ref="F18:K18"/>
    <mergeCell ref="L18:O18"/>
    <mergeCell ref="F15:K15"/>
    <mergeCell ref="F25:L25"/>
    <mergeCell ref="F22:O22"/>
    <mergeCell ref="O26:P26"/>
    <mergeCell ref="F23:L23"/>
    <mergeCell ref="F20:K20"/>
    <mergeCell ref="L20:O20"/>
    <mergeCell ref="F21:K21"/>
    <mergeCell ref="L21:O21"/>
    <mergeCell ref="F17:K17"/>
    <mergeCell ref="F19:K19"/>
    <mergeCell ref="L19:O19"/>
  </mergeCells>
  <dataValidations count="14">
    <dataValidation type="list" allowBlank="1" showInputMessage="1" showErrorMessage="1" sqref="L74:L76" xr:uid="{D192E264-08C1-4ABF-8184-48A13724DD23}">
      <formula1>Currency_code_list</formula1>
    </dataValidation>
    <dataValidation type="textLength" allowBlank="1" showInputMessage="1" showErrorMessage="1" errorTitle="Veuillez ne pas modifier ces cellules" error="Veuillez ne pas modifier ces cellules" sqref="F67:L68 L26:M26 F26:H26" xr:uid="{040A0F63-1C12-415F-BF0F-4E009D609B75}">
      <formula1>10000</formula1>
      <formula2>50000</formula2>
    </dataValidation>
    <dataValidation allowBlank="1" showInputMessage="1" showErrorMessage="1" errorTitle="Veuillez ne pas modifier ces cellules" error="Veuillez ne pas modifier ces cellules" sqref="J26:K26" xr:uid="{45C4F56B-DACD-4ADD-9EF3-528E1B8FF490}"/>
    <dataValidation type="whole" allowBlank="1" showInputMessage="1" showErrorMessage="1" errorTitle="Veuillez ne pas modifier ces cellules" error="Veuillez ne pas modifier ces cellules" sqref="F86:L86" xr:uid="{B41B3659-95C0-4782-8249-C45F1BA8CF71}">
      <formula1>10000</formula1>
      <formula2>50000</formula2>
    </dataValidation>
    <dataValidation type="textLength" allowBlank="1" showInputMessage="1" showErrorMessage="1" sqref="B60:H66 I60:K60 J62:K62 I64:K66 N26:Q96 I26 F7:F8 O23:O24 F25:O25 F23:M24 G7:O12 A7:A123 B7:E25 P7:P25 L60:M66 M67:M86 N97:P123" xr:uid="{C34C43B0-4B88-4697-A1F8-6046FF94A4E3}">
      <formula1>9999999</formula1>
      <formula2>99999999</formula2>
    </dataValidation>
    <dataValidation type="whole" allowBlank="1" showInputMessage="1" showErrorMessage="1" sqref="I61:K61 I63:K63" xr:uid="{89211BE3-9C99-4B00-84AC-51B5A538A063}">
      <formula1>1</formula1>
      <formula2>2</formula2>
    </dataValidation>
    <dataValidation allowBlank="1" showInputMessage="1" showErrorMessage="1" promptTitle="Nom du flux de revenus" sqref="J59 H57:H58 H27:H55" xr:uid="{D5542179-2FB1-4F51-A9A0-8B4969D42E2C}"/>
    <dataValidation type="list" allowBlank="1" showInputMessage="1" showErrorMessage="1" promptTitle="Agence gouvernementale bénéficiaire" prompt="Saisissez ici le nom de l’entité de l’État bénéficiaire._x000a__x000a_Veuillez éviter d’utiliser des acronymes et saisissez le nom complet." sqref="J57:J59 J27:J55" xr:uid="{57095CD9-1E20-4D31-9AD8-7B9AE2AF9C32}">
      <formula1>Government_entities_list</formula1>
    </dataValidation>
    <dataValidation type="decimal" operator="notBetween" allowBlank="1" showInputMessage="1" showErrorMessage="1" errorTitle="Nombre" error="Veuillez ne saisir que des nombres dans cette cellule" promptTitle="Valeur des recettes" prompt="Veuillez saisir le montant total du flux de revenus tel que divulgué par le gouvernement, y compris les montants non rapprochés." sqref="L57:L59 L27:L55" xr:uid="{E188CC06-04C5-4523-9D0F-33E094E7A8EB}">
      <formula1>0.1</formula1>
      <formula2>0.2</formula2>
    </dataValidation>
    <dataValidation showInputMessage="1" showErrorMessage="1" promptTitle="Fondement juridique" prompt="Veuillez saisir le fondement juridique du flux de revenus : loi (précisez laquelle), contrat, etc." sqref="I57:I59 I27:I55" xr:uid="{C556E7E1-AF46-4285-9B0D-A6D5CE6CA36A}"/>
    <dataValidation allowBlank="1" showInputMessage="1" showErrorMessage="1" promptTitle="Bénéficiaire final" prompt="Saisissez ici le nom du bénéficiaire final, Trésor public ou autres entités._x000a__x000a_Veuillez éviter d’utiliser des acronymes et saisissez le nom complet." sqref="K57:K59 K27:K55" xr:uid="{51EC2DA0-15C8-45B7-960D-51D82FF1A889}"/>
    <dataValidation type="list" allowBlank="1" showInputMessage="1" showErrorMessage="1" sqref="F27:F59" xr:uid="{00000000-0002-0000-0300-000003000000}">
      <formula1>GFS_list</formula1>
    </dataValidation>
    <dataValidation type="list" allowBlank="1" showInputMessage="1" showErrorMessage="1" sqref="B27:E59" xr:uid="{00000000-0002-0000-0300-000000000000}"/>
    <dataValidation type="list" allowBlank="1" showInputMessage="1" showErrorMessage="1" promptTitle="Please select sector" prompt="Please select the relevant sector from the list" sqref="G27:G59" xr:uid="{6D0425A3-0C8C-45E2-869B-2175D77CA88E}"/>
  </dataValidations>
  <hyperlinks>
    <hyperlink ref="O24" r:id="rId1" location="r5-1" display="EITI Requirement 5.1" xr:uid="{D1298250-E9A8-4B35-9832-EB42334EC5CC}"/>
    <hyperlink ref="F25" r:id="rId2" location="r4-1" display="EITI Requirement 4.1" xr:uid="{EB616848-9320-443F-A042-28F04868856E}"/>
    <hyperlink ref="F87" location="'5-Recettes gouv.(ent.+proj)'!A1" display="Continue to 5_Gov revenues (comp+proj)" xr:uid="{A5ADD6EB-AE1C-4730-A7A2-7ED726DA5128}"/>
    <hyperlink ref="F11" location="What_is_GFS?" display="What is GFS?" xr:uid="{DA28E413-BBDE-48DF-8793-DC191C348661}"/>
    <hyperlink ref="O32:P32" r:id="rId3" display="For more guidance, please visit https://eiti.org/summary-data-template" xr:uid="{D9737CA5-4C3E-45EE-957B-235C04309CF3}"/>
    <hyperlink ref="O33:P33" r:id="rId4" display="or, https://www.imf.org/external/np/sta/gfsm/" xr:uid="{284D235A-5255-4F28-9EE1-D745AE57E870}"/>
  </hyperlinks>
  <pageMargins left="0.7" right="0.7" top="0.75" bottom="0.75" header="0.3" footer="0.3"/>
  <pageSetup paperSize="9" scale="37" fitToHeight="0" orientation="landscape" r:id="rId5"/>
  <colBreaks count="1" manualBreakCount="1">
    <brk id="13" max="1048575" man="1"/>
  </colBreaks>
  <drawing r:id="rId6"/>
  <legacyDrawing r:id="rId7"/>
  <tableParts count="1">
    <tablePart r:id="rId8"/>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AI206"/>
  <sheetViews>
    <sheetView showGridLines="0" topLeftCell="A101" zoomScale="70" zoomScaleNormal="70" workbookViewId="0">
      <selection activeCell="A15" sqref="A15"/>
    </sheetView>
  </sheetViews>
  <sheetFormatPr defaultColWidth="9.21875" defaultRowHeight="15" x14ac:dyDescent="0.35"/>
  <cols>
    <col min="1" max="1" width="3.77734375" style="11" customWidth="1"/>
    <col min="2" max="2" width="7.44140625" style="11" hidden="1" customWidth="1"/>
    <col min="3" max="3" width="18.77734375" style="11" customWidth="1"/>
    <col min="4" max="4" width="78.44140625" style="11" bestFit="1" customWidth="1"/>
    <col min="5" max="5" width="45.21875" style="11" customWidth="1"/>
    <col min="6" max="7" width="20.21875" style="11" customWidth="1"/>
    <col min="8" max="8" width="28.77734375" style="11" bestFit="1" customWidth="1"/>
    <col min="9" max="9" width="14.5546875" style="11" customWidth="1"/>
    <col min="10" max="10" width="22.5546875" style="11" customWidth="1"/>
    <col min="11" max="11" width="19.77734375" style="11" customWidth="1"/>
    <col min="12" max="12" width="20.77734375" style="11" customWidth="1"/>
    <col min="13" max="13" width="30.77734375" style="11" customWidth="1"/>
    <col min="14" max="14" width="21.21875" style="11" customWidth="1"/>
    <col min="15" max="15" width="4" style="11" customWidth="1"/>
    <col min="16" max="16" width="9.21875" style="11"/>
    <col min="17" max="33" width="15.77734375" style="11" customWidth="1"/>
    <col min="34" max="16384" width="9.21875" style="11"/>
  </cols>
  <sheetData>
    <row r="2" spans="2:35" s="32" customFormat="1" ht="24" x14ac:dyDescent="0.35">
      <c r="B2" s="115"/>
      <c r="C2" s="299" t="s">
        <v>299</v>
      </c>
      <c r="D2" s="300"/>
      <c r="E2" s="300"/>
      <c r="F2" s="300"/>
      <c r="G2" s="300"/>
      <c r="H2" s="300"/>
      <c r="I2" s="300"/>
      <c r="J2" s="300"/>
      <c r="K2" s="300"/>
      <c r="L2" s="300"/>
      <c r="M2" s="300"/>
      <c r="N2" s="300"/>
      <c r="O2" s="115"/>
      <c r="P2" s="115"/>
      <c r="Q2" s="115"/>
      <c r="R2" s="115"/>
      <c r="S2" s="115"/>
      <c r="T2" s="115"/>
      <c r="U2" s="115"/>
      <c r="V2" s="115"/>
      <c r="W2" s="115"/>
      <c r="X2" s="115"/>
      <c r="Y2" s="115"/>
      <c r="Z2" s="115"/>
      <c r="AA2" s="115"/>
      <c r="AB2" s="115"/>
      <c r="AC2" s="115"/>
      <c r="AD2" s="115"/>
      <c r="AE2" s="115"/>
      <c r="AF2" s="115"/>
      <c r="AG2" s="115"/>
      <c r="AH2" s="115"/>
      <c r="AI2" s="115"/>
    </row>
    <row r="3" spans="2:35" s="32" customFormat="1" ht="24" x14ac:dyDescent="0.35">
      <c r="B3" s="115"/>
      <c r="C3" s="61" t="s">
        <v>300</v>
      </c>
      <c r="D3" s="212"/>
      <c r="E3" s="212"/>
      <c r="F3" s="212"/>
      <c r="G3" s="212"/>
      <c r="H3" s="212"/>
      <c r="I3" s="212"/>
      <c r="J3" s="212"/>
      <c r="K3" s="212"/>
      <c r="L3" s="212"/>
      <c r="M3" s="212"/>
      <c r="N3" s="212"/>
      <c r="O3" s="115"/>
      <c r="P3" s="115"/>
      <c r="Q3" s="115"/>
      <c r="R3" s="115"/>
      <c r="S3" s="115"/>
      <c r="T3" s="115"/>
      <c r="U3" s="115"/>
      <c r="V3" s="115"/>
      <c r="W3" s="115"/>
      <c r="X3" s="115"/>
      <c r="Y3" s="115"/>
      <c r="Z3" s="115"/>
      <c r="AA3" s="115"/>
      <c r="AB3" s="115"/>
      <c r="AC3" s="115"/>
      <c r="AD3" s="115"/>
      <c r="AE3" s="115"/>
      <c r="AF3" s="115"/>
      <c r="AG3" s="115"/>
      <c r="AH3" s="115"/>
      <c r="AI3" s="115"/>
    </row>
    <row r="4" spans="2:35" s="32" customFormat="1" ht="14.25" customHeight="1" x14ac:dyDescent="0.35">
      <c r="B4" s="115"/>
      <c r="C4" s="218" t="s">
        <v>301</v>
      </c>
      <c r="D4" s="219"/>
      <c r="E4" s="298" t="s">
        <v>302</v>
      </c>
      <c r="F4" s="298"/>
      <c r="G4" s="215"/>
      <c r="H4" s="215"/>
      <c r="I4" s="215"/>
      <c r="J4" s="215"/>
      <c r="K4" s="215"/>
      <c r="L4" s="215"/>
      <c r="M4" s="215"/>
      <c r="N4" s="215"/>
      <c r="O4" s="215"/>
      <c r="P4" s="115"/>
      <c r="Q4" s="115"/>
      <c r="R4" s="115"/>
      <c r="S4" s="115"/>
      <c r="T4" s="115"/>
      <c r="U4" s="115"/>
      <c r="V4" s="115"/>
      <c r="W4" s="115"/>
      <c r="X4" s="115"/>
      <c r="Y4" s="115"/>
      <c r="Z4" s="115"/>
      <c r="AA4" s="115"/>
      <c r="AB4" s="115"/>
      <c r="AC4" s="115"/>
      <c r="AD4" s="115"/>
      <c r="AE4" s="115"/>
      <c r="AF4" s="115"/>
      <c r="AG4" s="115"/>
      <c r="AH4" s="115"/>
      <c r="AI4" s="115"/>
    </row>
    <row r="5" spans="2:35" ht="29.25" customHeight="1" x14ac:dyDescent="0.35">
      <c r="C5" s="301" t="s">
        <v>83</v>
      </c>
      <c r="D5" s="301"/>
      <c r="E5" s="301"/>
      <c r="F5" s="301"/>
      <c r="G5" s="301"/>
      <c r="H5" s="301"/>
      <c r="I5" s="301"/>
      <c r="J5" s="301"/>
      <c r="K5" s="301"/>
      <c r="L5" s="301"/>
      <c r="M5" s="301"/>
      <c r="N5" s="301"/>
    </row>
    <row r="6" spans="2:35" s="32" customFormat="1" ht="15.6" customHeight="1" x14ac:dyDescent="0.35">
      <c r="B6" s="115"/>
      <c r="C6" s="294" t="s">
        <v>303</v>
      </c>
      <c r="D6" s="294"/>
      <c r="E6" s="294"/>
      <c r="F6" s="294"/>
      <c r="G6" s="294"/>
      <c r="H6" s="294"/>
      <c r="I6" s="294"/>
      <c r="J6" s="294"/>
      <c r="K6" s="294"/>
      <c r="L6" s="294"/>
      <c r="M6" s="294"/>
      <c r="N6" s="294"/>
      <c r="O6" s="115"/>
      <c r="P6" s="115"/>
      <c r="Q6" s="115"/>
      <c r="R6" s="115"/>
      <c r="S6" s="115"/>
      <c r="T6" s="115"/>
      <c r="U6" s="115"/>
      <c r="V6" s="115"/>
      <c r="W6" s="115"/>
      <c r="X6" s="115"/>
      <c r="Y6" s="115"/>
      <c r="Z6" s="115"/>
      <c r="AA6" s="115"/>
      <c r="AB6" s="115"/>
      <c r="AC6" s="115"/>
      <c r="AD6" s="115"/>
      <c r="AE6" s="115"/>
      <c r="AF6" s="115"/>
      <c r="AG6" s="115"/>
      <c r="AH6" s="115"/>
      <c r="AI6" s="115"/>
    </row>
    <row r="7" spans="2:35" s="32" customFormat="1" ht="15.6" customHeight="1" x14ac:dyDescent="0.35">
      <c r="B7" s="115"/>
      <c r="C7" s="294" t="s">
        <v>304</v>
      </c>
      <c r="D7" s="294"/>
      <c r="E7" s="294"/>
      <c r="F7" s="294"/>
      <c r="G7" s="294"/>
      <c r="H7" s="294"/>
      <c r="I7" s="294"/>
      <c r="J7" s="294"/>
      <c r="K7" s="294"/>
      <c r="L7" s="294"/>
      <c r="M7" s="294"/>
      <c r="N7" s="294"/>
      <c r="O7" s="115"/>
      <c r="P7" s="115"/>
      <c r="Q7" s="115"/>
      <c r="R7" s="115"/>
      <c r="S7" s="115"/>
      <c r="T7" s="115"/>
      <c r="U7" s="115"/>
      <c r="V7" s="115"/>
      <c r="W7" s="115"/>
      <c r="X7" s="115"/>
      <c r="Y7" s="115"/>
      <c r="Z7" s="115"/>
      <c r="AA7" s="115"/>
      <c r="AB7" s="115"/>
      <c r="AC7" s="115"/>
      <c r="AD7" s="115"/>
      <c r="AE7" s="115"/>
      <c r="AF7" s="115"/>
      <c r="AG7" s="115"/>
      <c r="AH7" s="115"/>
      <c r="AI7" s="115"/>
    </row>
    <row r="8" spans="2:35" s="32" customFormat="1" ht="15.6" customHeight="1" x14ac:dyDescent="0.35">
      <c r="B8" s="115"/>
      <c r="C8" s="294" t="s">
        <v>305</v>
      </c>
      <c r="D8" s="294"/>
      <c r="E8" s="294"/>
      <c r="F8" s="294"/>
      <c r="G8" s="294"/>
      <c r="H8" s="294"/>
      <c r="I8" s="294"/>
      <c r="J8" s="294"/>
      <c r="K8" s="294"/>
      <c r="L8" s="294"/>
      <c r="M8" s="294"/>
      <c r="N8" s="294"/>
      <c r="O8" s="115"/>
      <c r="P8" s="115"/>
      <c r="Q8" s="115"/>
      <c r="R8" s="115"/>
      <c r="S8" s="115"/>
      <c r="T8" s="115"/>
      <c r="U8" s="115"/>
      <c r="V8" s="115"/>
      <c r="W8" s="115"/>
      <c r="X8" s="115"/>
      <c r="Y8" s="115"/>
      <c r="Z8" s="115"/>
      <c r="AA8" s="115"/>
      <c r="AB8" s="115"/>
      <c r="AC8" s="115"/>
      <c r="AD8" s="115"/>
      <c r="AE8" s="115"/>
      <c r="AF8" s="115"/>
      <c r="AG8" s="115"/>
      <c r="AH8" s="115"/>
      <c r="AI8" s="115"/>
    </row>
    <row r="9" spans="2:35" s="32" customFormat="1" ht="15.6" customHeight="1" x14ac:dyDescent="0.35">
      <c r="B9" s="115"/>
      <c r="C9" s="294" t="s">
        <v>306</v>
      </c>
      <c r="D9" s="294"/>
      <c r="E9" s="294"/>
      <c r="F9" s="294"/>
      <c r="G9" s="294"/>
      <c r="H9" s="294"/>
      <c r="I9" s="294"/>
      <c r="J9" s="294"/>
      <c r="K9" s="294"/>
      <c r="L9" s="294"/>
      <c r="M9" s="294"/>
      <c r="N9" s="294"/>
      <c r="O9" s="115"/>
      <c r="P9" s="115"/>
      <c r="Q9" s="115"/>
      <c r="R9" s="115"/>
      <c r="S9" s="115"/>
      <c r="T9" s="115"/>
      <c r="U9" s="115"/>
      <c r="V9" s="115"/>
      <c r="W9" s="115"/>
      <c r="X9" s="115"/>
      <c r="Y9" s="115"/>
      <c r="Z9" s="115"/>
      <c r="AA9" s="115"/>
      <c r="AB9" s="115"/>
      <c r="AC9" s="115"/>
      <c r="AD9" s="115"/>
      <c r="AE9" s="115"/>
      <c r="AF9" s="115"/>
      <c r="AG9" s="115"/>
      <c r="AH9" s="115"/>
      <c r="AI9" s="115"/>
    </row>
    <row r="10" spans="2:35" s="32" customFormat="1" ht="15.6" customHeight="1" x14ac:dyDescent="0.35">
      <c r="B10" s="115"/>
      <c r="C10" s="294" t="s">
        <v>307</v>
      </c>
      <c r="D10" s="294"/>
      <c r="E10" s="294"/>
      <c r="F10" s="294"/>
      <c r="G10" s="294"/>
      <c r="H10" s="294"/>
      <c r="I10" s="294"/>
      <c r="J10" s="294"/>
      <c r="K10" s="294"/>
      <c r="L10" s="294"/>
      <c r="M10" s="294"/>
      <c r="N10" s="294"/>
      <c r="O10" s="115"/>
      <c r="P10" s="115"/>
      <c r="Q10" s="115"/>
      <c r="R10" s="115"/>
      <c r="S10" s="115"/>
      <c r="T10" s="115"/>
      <c r="U10" s="115"/>
      <c r="V10" s="115"/>
      <c r="W10" s="115"/>
      <c r="X10" s="115"/>
      <c r="Y10" s="115"/>
      <c r="Z10" s="115"/>
      <c r="AA10" s="115"/>
      <c r="AB10" s="115"/>
      <c r="AC10" s="115"/>
      <c r="AD10" s="115"/>
      <c r="AE10" s="115"/>
      <c r="AF10" s="115"/>
      <c r="AG10" s="115"/>
      <c r="AH10" s="115"/>
      <c r="AI10" s="115"/>
    </row>
    <row r="11" spans="2:35" s="32" customFormat="1" x14ac:dyDescent="0.35">
      <c r="B11" s="115"/>
      <c r="C11" s="291" t="s">
        <v>87</v>
      </c>
      <c r="D11" s="291"/>
      <c r="E11" s="291"/>
      <c r="F11" s="291"/>
      <c r="G11" s="291"/>
      <c r="H11" s="291"/>
      <c r="I11" s="291"/>
      <c r="J11" s="291"/>
      <c r="K11" s="291"/>
      <c r="L11" s="291"/>
      <c r="M11" s="291"/>
      <c r="N11" s="291"/>
      <c r="O11" s="115"/>
      <c r="P11" s="115"/>
      <c r="Q11" s="115"/>
      <c r="R11" s="115"/>
      <c r="S11" s="115"/>
      <c r="T11" s="115"/>
      <c r="U11" s="115"/>
      <c r="V11" s="115"/>
      <c r="W11" s="115"/>
      <c r="X11" s="115"/>
      <c r="Y11" s="115"/>
      <c r="Z11" s="115"/>
      <c r="AA11" s="115"/>
      <c r="AB11" s="115"/>
      <c r="AC11" s="115"/>
      <c r="AD11" s="115"/>
      <c r="AE11" s="115"/>
      <c r="AF11" s="115"/>
      <c r="AG11" s="115"/>
      <c r="AH11" s="115"/>
      <c r="AI11" s="115"/>
    </row>
    <row r="13" spans="2:35" s="32" customFormat="1" ht="15.75" customHeight="1" x14ac:dyDescent="0.35">
      <c r="B13" s="115"/>
      <c r="C13" s="115"/>
      <c r="D13" s="115"/>
      <c r="E13" s="115"/>
      <c r="F13" s="115"/>
      <c r="G13" s="115"/>
      <c r="H13" s="115"/>
      <c r="I13" s="115"/>
      <c r="J13" s="115"/>
      <c r="K13" s="216" t="s">
        <v>308</v>
      </c>
      <c r="L13" s="234"/>
      <c r="M13" s="235"/>
      <c r="N13" s="115"/>
      <c r="O13" s="115"/>
      <c r="P13" s="115"/>
      <c r="Q13" s="115"/>
      <c r="R13" s="115"/>
      <c r="S13" s="115"/>
      <c r="T13" s="115"/>
      <c r="U13" s="115"/>
      <c r="V13" s="115"/>
      <c r="W13" s="115"/>
      <c r="X13" s="115"/>
      <c r="Y13" s="115"/>
      <c r="Z13" s="115"/>
      <c r="AA13" s="115"/>
      <c r="AB13" s="115"/>
      <c r="AC13" s="115"/>
      <c r="AD13" s="115"/>
      <c r="AE13" s="115"/>
      <c r="AF13" s="115"/>
      <c r="AG13" s="115"/>
      <c r="AH13" s="115"/>
      <c r="AI13" s="115"/>
    </row>
    <row r="14" spans="2:35" s="214" customFormat="1" ht="45.75" customHeight="1" x14ac:dyDescent="0.35">
      <c r="B14" s="191" t="s">
        <v>309</v>
      </c>
      <c r="C14" s="191" t="s">
        <v>310</v>
      </c>
      <c r="D14" s="191" t="s">
        <v>269</v>
      </c>
      <c r="E14" s="191" t="s">
        <v>267</v>
      </c>
      <c r="F14" s="191" t="s">
        <v>311</v>
      </c>
      <c r="G14" s="191" t="s">
        <v>312</v>
      </c>
      <c r="H14" s="191" t="s">
        <v>313</v>
      </c>
      <c r="I14" s="191" t="s">
        <v>314</v>
      </c>
      <c r="J14" s="191" t="s">
        <v>271</v>
      </c>
      <c r="K14" s="191" t="s">
        <v>315</v>
      </c>
      <c r="L14" s="191" t="s">
        <v>316</v>
      </c>
      <c r="M14" s="191" t="s">
        <v>317</v>
      </c>
      <c r="N14" s="191" t="s">
        <v>2</v>
      </c>
      <c r="O14" s="191"/>
      <c r="P14" s="191"/>
      <c r="Q14" s="191"/>
      <c r="R14" s="191"/>
      <c r="S14" s="191"/>
      <c r="T14" s="191"/>
      <c r="U14" s="191"/>
      <c r="V14" s="191"/>
      <c r="W14" s="191"/>
      <c r="X14" s="191"/>
      <c r="Y14" s="191"/>
      <c r="Z14" s="191"/>
      <c r="AA14" s="191"/>
      <c r="AB14" s="191"/>
      <c r="AC14" s="191"/>
      <c r="AD14" s="191"/>
      <c r="AE14" s="191"/>
      <c r="AF14" s="191"/>
      <c r="AG14" s="191"/>
      <c r="AH14" s="191"/>
      <c r="AI14" s="191"/>
    </row>
    <row r="15" spans="2:35" s="32" customFormat="1" x14ac:dyDescent="0.35">
      <c r="B15" s="115" t="str">
        <f>VLOOKUP(C15,Companies[],5,FALSE)</f>
        <v>Minier</v>
      </c>
      <c r="C15" s="115" t="s">
        <v>1956</v>
      </c>
      <c r="D15" s="115" t="s">
        <v>1946</v>
      </c>
      <c r="E15" s="115" t="s">
        <v>2000</v>
      </c>
      <c r="F15" s="115" t="s">
        <v>318</v>
      </c>
      <c r="G15" s="115" t="s">
        <v>318</v>
      </c>
      <c r="H15" s="115" t="s">
        <v>2029</v>
      </c>
      <c r="I15" s="115" t="s">
        <v>979</v>
      </c>
      <c r="J15" s="128">
        <v>17428501800</v>
      </c>
      <c r="K15" s="115" t="s">
        <v>318</v>
      </c>
      <c r="L15" s="115" t="s">
        <v>2026</v>
      </c>
      <c r="M15" s="115" t="s">
        <v>2026</v>
      </c>
      <c r="N15" s="115"/>
      <c r="O15" s="115"/>
      <c r="P15" s="115"/>
      <c r="Q15" s="115"/>
      <c r="R15" s="115"/>
      <c r="S15" s="115"/>
      <c r="T15" s="115"/>
      <c r="U15" s="115"/>
      <c r="V15" s="115"/>
      <c r="W15" s="115"/>
      <c r="X15" s="115"/>
      <c r="Y15" s="115"/>
      <c r="Z15" s="115"/>
      <c r="AA15" s="115"/>
      <c r="AB15" s="115"/>
      <c r="AC15" s="115"/>
      <c r="AD15" s="115"/>
      <c r="AE15" s="115"/>
      <c r="AF15" s="115"/>
      <c r="AG15" s="115"/>
      <c r="AH15" s="115"/>
      <c r="AI15" s="115"/>
    </row>
    <row r="16" spans="2:35" s="32" customFormat="1" x14ac:dyDescent="0.35">
      <c r="B16" s="115" t="str">
        <f>VLOOKUP(C16,Companies[],5,FALSE)</f>
        <v>Minier</v>
      </c>
      <c r="C16" s="115" t="s">
        <v>1956</v>
      </c>
      <c r="D16" s="115" t="s">
        <v>1948</v>
      </c>
      <c r="E16" s="115" t="s">
        <v>1986</v>
      </c>
      <c r="F16" s="115" t="s">
        <v>318</v>
      </c>
      <c r="G16" s="115" t="s">
        <v>318</v>
      </c>
      <c r="H16" s="115" t="s">
        <v>2029</v>
      </c>
      <c r="I16" s="115" t="s">
        <v>979</v>
      </c>
      <c r="J16" s="128">
        <v>548756689435</v>
      </c>
      <c r="K16" s="115" t="s">
        <v>318</v>
      </c>
      <c r="L16" s="115" t="s">
        <v>2026</v>
      </c>
      <c r="M16" s="115" t="s">
        <v>2026</v>
      </c>
      <c r="N16" s="115"/>
      <c r="O16" s="115"/>
      <c r="P16" s="115"/>
      <c r="Q16" s="115"/>
      <c r="R16" s="115"/>
      <c r="S16" s="115"/>
      <c r="T16" s="115"/>
      <c r="U16" s="115"/>
      <c r="V16" s="115"/>
      <c r="W16" s="115"/>
      <c r="X16" s="115"/>
      <c r="Y16" s="115"/>
      <c r="Z16" s="115"/>
      <c r="AA16" s="115"/>
      <c r="AB16" s="115"/>
      <c r="AC16" s="115"/>
      <c r="AD16" s="115"/>
      <c r="AE16" s="115"/>
      <c r="AF16" s="115"/>
      <c r="AG16" s="115"/>
      <c r="AH16" s="115"/>
      <c r="AI16" s="115"/>
    </row>
    <row r="17" spans="2:35" s="32" customFormat="1" x14ac:dyDescent="0.35">
      <c r="B17" s="115" t="str">
        <f>VLOOKUP(C17,Companies[],5,FALSE)</f>
        <v>Minier</v>
      </c>
      <c r="C17" s="115" t="s">
        <v>1956</v>
      </c>
      <c r="D17" s="115" t="s">
        <v>1948</v>
      </c>
      <c r="E17" s="115" t="s">
        <v>1985</v>
      </c>
      <c r="F17" s="115" t="s">
        <v>318</v>
      </c>
      <c r="G17" s="115" t="s">
        <v>318</v>
      </c>
      <c r="H17" s="115" t="s">
        <v>2029</v>
      </c>
      <c r="I17" s="115" t="s">
        <v>979</v>
      </c>
      <c r="J17" s="128">
        <v>113656555339</v>
      </c>
      <c r="K17" s="115" t="s">
        <v>318</v>
      </c>
      <c r="L17" s="115" t="s">
        <v>2026</v>
      </c>
      <c r="M17" s="115" t="s">
        <v>2026</v>
      </c>
      <c r="N17" s="115"/>
      <c r="O17" s="115"/>
      <c r="P17" s="115"/>
      <c r="Q17" s="115"/>
      <c r="R17" s="115"/>
      <c r="S17" s="115"/>
      <c r="T17" s="115"/>
      <c r="U17" s="115"/>
      <c r="V17" s="115"/>
      <c r="W17" s="115"/>
      <c r="X17" s="115"/>
      <c r="Y17" s="115"/>
      <c r="Z17" s="115"/>
      <c r="AA17" s="115"/>
      <c r="AB17" s="115"/>
      <c r="AC17" s="115"/>
      <c r="AD17" s="115"/>
      <c r="AE17" s="115"/>
      <c r="AF17" s="115"/>
      <c r="AG17" s="115"/>
      <c r="AH17" s="115"/>
      <c r="AI17" s="115"/>
    </row>
    <row r="18" spans="2:35" s="32" customFormat="1" x14ac:dyDescent="0.35">
      <c r="B18" s="115" t="str">
        <f>VLOOKUP(C18,Companies[],5,FALSE)</f>
        <v>Minier</v>
      </c>
      <c r="C18" s="115" t="s">
        <v>1956</v>
      </c>
      <c r="D18" s="115" t="s">
        <v>1948</v>
      </c>
      <c r="E18" s="115" t="s">
        <v>1997</v>
      </c>
      <c r="F18" s="115" t="s">
        <v>318</v>
      </c>
      <c r="G18" s="115" t="s">
        <v>318</v>
      </c>
      <c r="H18" s="115" t="s">
        <v>2029</v>
      </c>
      <c r="I18" s="115" t="s">
        <v>979</v>
      </c>
      <c r="J18" s="128">
        <v>16307460685</v>
      </c>
      <c r="K18" s="115" t="s">
        <v>318</v>
      </c>
      <c r="L18" s="115" t="s">
        <v>2026</v>
      </c>
      <c r="M18" s="115" t="s">
        <v>2026</v>
      </c>
      <c r="N18" s="115"/>
      <c r="O18" s="115"/>
      <c r="P18" s="115"/>
      <c r="Q18" s="115"/>
      <c r="R18" s="115"/>
      <c r="S18" s="115"/>
      <c r="T18" s="115"/>
      <c r="U18" s="115"/>
      <c r="V18" s="115"/>
      <c r="W18" s="115"/>
      <c r="X18" s="115"/>
      <c r="Y18" s="115"/>
      <c r="Z18" s="115"/>
      <c r="AA18" s="115"/>
      <c r="AB18" s="115"/>
      <c r="AC18" s="115"/>
      <c r="AD18" s="115"/>
      <c r="AE18" s="115"/>
      <c r="AF18" s="115"/>
      <c r="AG18" s="115"/>
      <c r="AH18" s="115"/>
      <c r="AI18" s="115"/>
    </row>
    <row r="19" spans="2:35" s="32" customFormat="1" x14ac:dyDescent="0.35">
      <c r="B19" s="115" t="str">
        <f>VLOOKUP(C19,Companies[],5,FALSE)</f>
        <v>Minier</v>
      </c>
      <c r="C19" s="115" t="s">
        <v>1956</v>
      </c>
      <c r="D19" s="115" t="s">
        <v>1948</v>
      </c>
      <c r="E19" s="115" t="s">
        <v>2005</v>
      </c>
      <c r="F19" s="115" t="s">
        <v>318</v>
      </c>
      <c r="G19" s="115" t="s">
        <v>318</v>
      </c>
      <c r="H19" s="115" t="s">
        <v>2029</v>
      </c>
      <c r="I19" s="115" t="s">
        <v>979</v>
      </c>
      <c r="J19" s="128">
        <v>204097154406</v>
      </c>
      <c r="K19" s="115" t="s">
        <v>318</v>
      </c>
      <c r="L19" s="115" t="s">
        <v>2026</v>
      </c>
      <c r="M19" s="115" t="s">
        <v>2026</v>
      </c>
      <c r="N19" s="115"/>
      <c r="O19" s="115"/>
      <c r="P19" s="115"/>
      <c r="Q19" s="115"/>
      <c r="R19" s="115"/>
      <c r="S19" s="115"/>
      <c r="T19" s="115"/>
      <c r="U19" s="115"/>
      <c r="V19" s="115"/>
      <c r="W19" s="115"/>
      <c r="X19" s="115"/>
      <c r="Y19" s="115"/>
      <c r="Z19" s="115"/>
      <c r="AA19" s="115"/>
      <c r="AB19" s="115"/>
      <c r="AC19" s="115"/>
      <c r="AD19" s="115"/>
      <c r="AE19" s="115"/>
      <c r="AF19" s="115"/>
      <c r="AG19" s="115"/>
      <c r="AH19" s="115"/>
      <c r="AI19" s="115"/>
    </row>
    <row r="20" spans="2:35" s="32" customFormat="1" x14ac:dyDescent="0.35">
      <c r="B20" s="115" t="str">
        <f>VLOOKUP(C20,Companies[],5,FALSE)</f>
        <v>Minier</v>
      </c>
      <c r="C20" s="115" t="s">
        <v>1956</v>
      </c>
      <c r="D20" s="115" t="s">
        <v>1948</v>
      </c>
      <c r="E20" s="115" t="s">
        <v>1994</v>
      </c>
      <c r="F20" s="115" t="s">
        <v>318</v>
      </c>
      <c r="G20" s="115" t="s">
        <v>318</v>
      </c>
      <c r="H20" s="115" t="s">
        <v>2029</v>
      </c>
      <c r="I20" s="115" t="s">
        <v>979</v>
      </c>
      <c r="J20" s="128">
        <v>67928257328</v>
      </c>
      <c r="K20" s="115" t="s">
        <v>318</v>
      </c>
      <c r="L20" s="115" t="s">
        <v>2026</v>
      </c>
      <c r="M20" s="115" t="s">
        <v>2026</v>
      </c>
      <c r="N20" s="115"/>
      <c r="O20" s="115"/>
      <c r="P20" s="115"/>
      <c r="Q20" s="115"/>
      <c r="R20" s="115"/>
      <c r="S20" s="115"/>
      <c r="T20" s="115"/>
      <c r="U20" s="115"/>
      <c r="V20" s="115"/>
      <c r="W20" s="115"/>
      <c r="X20" s="115"/>
      <c r="Y20" s="115"/>
      <c r="Z20" s="115"/>
      <c r="AA20" s="115"/>
      <c r="AB20" s="115"/>
      <c r="AC20" s="115"/>
      <c r="AD20" s="115"/>
      <c r="AE20" s="115"/>
      <c r="AF20" s="115"/>
      <c r="AG20" s="115"/>
      <c r="AH20" s="115"/>
      <c r="AI20" s="115"/>
    </row>
    <row r="21" spans="2:35" s="32" customFormat="1" x14ac:dyDescent="0.35">
      <c r="B21" s="115" t="str">
        <f>VLOOKUP(C21,Companies[],5,FALSE)</f>
        <v>Minier</v>
      </c>
      <c r="C21" s="115" t="s">
        <v>1956</v>
      </c>
      <c r="D21" s="115" t="s">
        <v>1948</v>
      </c>
      <c r="E21" s="115" t="s">
        <v>1992</v>
      </c>
      <c r="F21" s="115" t="s">
        <v>318</v>
      </c>
      <c r="G21" s="115" t="s">
        <v>318</v>
      </c>
      <c r="H21" s="115" t="s">
        <v>2029</v>
      </c>
      <c r="I21" s="115" t="s">
        <v>979</v>
      </c>
      <c r="J21" s="128">
        <v>24496355882</v>
      </c>
      <c r="K21" s="115" t="s">
        <v>318</v>
      </c>
      <c r="L21" s="115" t="s">
        <v>2026</v>
      </c>
      <c r="M21" s="115" t="s">
        <v>2026</v>
      </c>
      <c r="N21" s="115"/>
      <c r="O21" s="115"/>
      <c r="P21" s="115"/>
      <c r="Q21" s="115"/>
      <c r="R21" s="115"/>
      <c r="S21" s="115"/>
      <c r="T21" s="115"/>
      <c r="U21" s="115"/>
      <c r="V21" s="115"/>
      <c r="W21" s="115"/>
      <c r="X21" s="115"/>
      <c r="Y21" s="115"/>
      <c r="Z21" s="115"/>
      <c r="AA21" s="115"/>
      <c r="AB21" s="115"/>
      <c r="AC21" s="115"/>
      <c r="AD21" s="115"/>
      <c r="AE21" s="115"/>
      <c r="AF21" s="115"/>
      <c r="AG21" s="115"/>
      <c r="AH21" s="115"/>
      <c r="AI21" s="115"/>
    </row>
    <row r="22" spans="2:35" s="32" customFormat="1" x14ac:dyDescent="0.35">
      <c r="B22" s="115" t="str">
        <f>VLOOKUP(C22,Companies[],5,FALSE)</f>
        <v>Minier</v>
      </c>
      <c r="C22" s="115" t="s">
        <v>1956</v>
      </c>
      <c r="D22" s="115" t="s">
        <v>1949</v>
      </c>
      <c r="E22" s="115" t="s">
        <v>1983</v>
      </c>
      <c r="F22" s="115" t="s">
        <v>318</v>
      </c>
      <c r="G22" s="115" t="s">
        <v>318</v>
      </c>
      <c r="H22" s="115" t="s">
        <v>2029</v>
      </c>
      <c r="I22" s="115" t="s">
        <v>979</v>
      </c>
      <c r="J22" s="128">
        <v>655643510377</v>
      </c>
      <c r="K22" s="115" t="s">
        <v>318</v>
      </c>
      <c r="L22" s="115" t="s">
        <v>2026</v>
      </c>
      <c r="M22" s="115" t="s">
        <v>2026</v>
      </c>
      <c r="N22" s="115"/>
      <c r="O22" s="115"/>
      <c r="P22" s="115"/>
      <c r="Q22" s="115"/>
      <c r="R22" s="115"/>
      <c r="S22" s="115"/>
      <c r="T22" s="115"/>
      <c r="U22" s="115"/>
      <c r="V22" s="115"/>
      <c r="W22" s="115"/>
      <c r="X22" s="115"/>
      <c r="Y22" s="115"/>
      <c r="Z22" s="115"/>
      <c r="AA22" s="115"/>
      <c r="AB22" s="115"/>
      <c r="AC22" s="115"/>
      <c r="AD22" s="115"/>
      <c r="AE22" s="115"/>
      <c r="AF22" s="115"/>
      <c r="AG22" s="115"/>
      <c r="AH22" s="115"/>
      <c r="AI22" s="115"/>
    </row>
    <row r="23" spans="2:35" s="32" customFormat="1" x14ac:dyDescent="0.35">
      <c r="B23" s="115" t="str">
        <f>VLOOKUP(C23,Companies[],5,FALSE)</f>
        <v>Minier</v>
      </c>
      <c r="C23" s="115" t="s">
        <v>1956</v>
      </c>
      <c r="D23" s="115" t="s">
        <v>1949</v>
      </c>
      <c r="E23" s="115" t="s">
        <v>1989</v>
      </c>
      <c r="F23" s="115" t="s">
        <v>318</v>
      </c>
      <c r="G23" s="115" t="s">
        <v>318</v>
      </c>
      <c r="H23" s="115" t="s">
        <v>2029</v>
      </c>
      <c r="I23" s="115" t="s">
        <v>979</v>
      </c>
      <c r="J23" s="128">
        <v>138993248902</v>
      </c>
      <c r="K23" s="115" t="s">
        <v>318</v>
      </c>
      <c r="L23" s="115" t="s">
        <v>2026</v>
      </c>
      <c r="M23" s="115" t="s">
        <v>2026</v>
      </c>
      <c r="N23" s="115"/>
      <c r="O23" s="115"/>
      <c r="P23" s="115"/>
      <c r="Q23" s="115"/>
      <c r="R23" s="115"/>
      <c r="S23" s="115"/>
      <c r="T23" s="115"/>
      <c r="U23" s="115"/>
      <c r="V23" s="115"/>
      <c r="W23" s="115"/>
      <c r="X23" s="115"/>
      <c r="Y23" s="115"/>
      <c r="Z23" s="115"/>
      <c r="AA23" s="115"/>
      <c r="AB23" s="115"/>
      <c r="AC23" s="115"/>
      <c r="AD23" s="115"/>
      <c r="AE23" s="115"/>
      <c r="AF23" s="115"/>
      <c r="AG23" s="115"/>
      <c r="AH23" s="115"/>
      <c r="AI23" s="115"/>
    </row>
    <row r="24" spans="2:35" s="32" customFormat="1" x14ac:dyDescent="0.35">
      <c r="B24" s="115" t="str">
        <f>VLOOKUP(C24,Companies[],5,FALSE)</f>
        <v>Minier</v>
      </c>
      <c r="C24" s="115" t="s">
        <v>1956</v>
      </c>
      <c r="D24" s="115" t="s">
        <v>1949</v>
      </c>
      <c r="E24" s="115" t="s">
        <v>2001</v>
      </c>
      <c r="F24" s="115" t="s">
        <v>318</v>
      </c>
      <c r="G24" s="115" t="s">
        <v>318</v>
      </c>
      <c r="H24" s="115" t="s">
        <v>2029</v>
      </c>
      <c r="I24" s="115" t="s">
        <v>979</v>
      </c>
      <c r="J24" s="128">
        <v>6599677713</v>
      </c>
      <c r="K24" s="115" t="s">
        <v>318</v>
      </c>
      <c r="L24" s="115" t="s">
        <v>2026</v>
      </c>
      <c r="M24" s="115" t="s">
        <v>2026</v>
      </c>
      <c r="N24" s="115"/>
      <c r="O24" s="115"/>
      <c r="P24" s="115"/>
      <c r="Q24" s="115"/>
      <c r="R24" s="115"/>
      <c r="S24" s="115"/>
      <c r="T24" s="115"/>
      <c r="U24" s="115"/>
      <c r="V24" s="115"/>
      <c r="W24" s="115"/>
      <c r="X24" s="115"/>
      <c r="Y24" s="115"/>
      <c r="Z24" s="115"/>
      <c r="AA24" s="115"/>
      <c r="AB24" s="115"/>
      <c r="AC24" s="115"/>
      <c r="AD24" s="115"/>
      <c r="AE24" s="115"/>
      <c r="AF24" s="115"/>
      <c r="AG24" s="115"/>
      <c r="AH24" s="115"/>
      <c r="AI24" s="115"/>
    </row>
    <row r="25" spans="2:35" s="32" customFormat="1" x14ac:dyDescent="0.35">
      <c r="B25" s="115" t="str">
        <f>VLOOKUP(C25,Companies[],5,FALSE)</f>
        <v>Minier</v>
      </c>
      <c r="C25" s="115" t="s">
        <v>1956</v>
      </c>
      <c r="D25" s="115" t="s">
        <v>1953</v>
      </c>
      <c r="E25" s="115" t="s">
        <v>2004</v>
      </c>
      <c r="F25" s="115" t="s">
        <v>318</v>
      </c>
      <c r="G25" s="115" t="s">
        <v>318</v>
      </c>
      <c r="H25" s="115" t="s">
        <v>2029</v>
      </c>
      <c r="I25" s="115" t="s">
        <v>979</v>
      </c>
      <c r="J25" s="128">
        <v>2809481921</v>
      </c>
      <c r="K25" s="115" t="s">
        <v>318</v>
      </c>
      <c r="L25" s="115" t="s">
        <v>2026</v>
      </c>
      <c r="M25" s="115" t="s">
        <v>2026</v>
      </c>
      <c r="N25" s="115"/>
      <c r="O25" s="115"/>
      <c r="P25" s="115"/>
      <c r="Q25" s="115"/>
      <c r="R25" s="115"/>
      <c r="S25" s="115"/>
      <c r="T25" s="115"/>
      <c r="U25" s="115"/>
      <c r="V25" s="115"/>
      <c r="W25" s="115"/>
      <c r="X25" s="115"/>
      <c r="Y25" s="115"/>
      <c r="Z25" s="115"/>
      <c r="AA25" s="115"/>
      <c r="AB25" s="115"/>
      <c r="AC25" s="115"/>
      <c r="AD25" s="115"/>
      <c r="AE25" s="115"/>
      <c r="AF25" s="115"/>
      <c r="AG25" s="115"/>
      <c r="AH25" s="115"/>
      <c r="AI25" s="115"/>
    </row>
    <row r="26" spans="2:35" s="32" customFormat="1" x14ac:dyDescent="0.35">
      <c r="B26" s="115" t="str">
        <f>VLOOKUP(C26,Companies[],5,FALSE)</f>
        <v>Minier</v>
      </c>
      <c r="C26" s="115" t="s">
        <v>1956</v>
      </c>
      <c r="D26" s="115" t="s">
        <v>2022</v>
      </c>
      <c r="E26" s="115" t="s">
        <v>2021</v>
      </c>
      <c r="F26" s="115" t="s">
        <v>318</v>
      </c>
      <c r="G26" s="115" t="s">
        <v>318</v>
      </c>
      <c r="H26" s="115" t="s">
        <v>2029</v>
      </c>
      <c r="I26" s="115" t="s">
        <v>979</v>
      </c>
      <c r="J26" s="128">
        <v>1017984530</v>
      </c>
      <c r="K26" s="115" t="s">
        <v>318</v>
      </c>
      <c r="L26" s="115" t="s">
        <v>2026</v>
      </c>
      <c r="M26" s="115" t="s">
        <v>2026</v>
      </c>
      <c r="N26" s="115"/>
      <c r="O26" s="115"/>
      <c r="P26" s="115"/>
      <c r="Q26" s="115"/>
      <c r="R26" s="115"/>
      <c r="S26" s="115"/>
      <c r="T26" s="115"/>
      <c r="U26" s="115"/>
      <c r="V26" s="115"/>
      <c r="W26" s="115"/>
      <c r="X26" s="115"/>
      <c r="Y26" s="115"/>
      <c r="Z26" s="115"/>
      <c r="AA26" s="115"/>
      <c r="AB26" s="115"/>
      <c r="AC26" s="115"/>
      <c r="AD26" s="115"/>
      <c r="AE26" s="115"/>
      <c r="AF26" s="115"/>
      <c r="AG26" s="115"/>
      <c r="AH26" s="115"/>
      <c r="AI26" s="115"/>
    </row>
    <row r="27" spans="2:35" s="32" customFormat="1" x14ac:dyDescent="0.35">
      <c r="B27" s="115" t="e">
        <f>VLOOKUP(C27,Companies[],5,FALSE)</f>
        <v>#N/A</v>
      </c>
      <c r="C27" s="11" t="s">
        <v>2028</v>
      </c>
      <c r="D27" s="11" t="s">
        <v>1942</v>
      </c>
      <c r="E27" s="249" t="s">
        <v>1990</v>
      </c>
      <c r="F27" s="11" t="s">
        <v>318</v>
      </c>
      <c r="G27" s="11" t="s">
        <v>318</v>
      </c>
      <c r="H27" s="11" t="s">
        <v>2029</v>
      </c>
      <c r="I27" s="11" t="s">
        <v>979</v>
      </c>
      <c r="J27" s="128">
        <v>11228501696</v>
      </c>
      <c r="K27" s="115" t="s">
        <v>318</v>
      </c>
      <c r="L27" s="115" t="s">
        <v>2026</v>
      </c>
      <c r="M27" s="115" t="s">
        <v>2026</v>
      </c>
      <c r="N27" s="115"/>
      <c r="O27" s="115"/>
      <c r="P27" s="115"/>
      <c r="Q27" s="115"/>
      <c r="R27" s="115"/>
      <c r="S27" s="115"/>
      <c r="T27" s="115"/>
      <c r="U27" s="115"/>
      <c r="V27" s="115"/>
      <c r="W27" s="115"/>
      <c r="X27" s="115"/>
      <c r="Y27" s="115"/>
      <c r="Z27" s="115"/>
      <c r="AA27" s="115"/>
      <c r="AB27" s="115"/>
      <c r="AC27" s="115"/>
      <c r="AD27" s="115"/>
      <c r="AE27" s="115"/>
      <c r="AF27" s="115"/>
      <c r="AG27" s="115"/>
      <c r="AH27" s="115"/>
      <c r="AI27" s="115"/>
    </row>
    <row r="28" spans="2:35" s="32" customFormat="1" x14ac:dyDescent="0.35">
      <c r="B28" s="115" t="e">
        <f>VLOOKUP(C28,Companies[],5,FALSE)</f>
        <v>#N/A</v>
      </c>
      <c r="C28" s="11" t="s">
        <v>2028</v>
      </c>
      <c r="D28" s="11" t="s">
        <v>1946</v>
      </c>
      <c r="E28" s="11" t="s">
        <v>2000</v>
      </c>
      <c r="F28" s="11" t="s">
        <v>318</v>
      </c>
      <c r="G28" s="11" t="s">
        <v>318</v>
      </c>
      <c r="H28" s="11" t="s">
        <v>2029</v>
      </c>
      <c r="I28" s="11" t="s">
        <v>979</v>
      </c>
      <c r="J28" s="128">
        <v>5795736265</v>
      </c>
      <c r="K28" s="115" t="s">
        <v>318</v>
      </c>
      <c r="L28" s="115" t="s">
        <v>2026</v>
      </c>
      <c r="M28" s="115" t="s">
        <v>2026</v>
      </c>
      <c r="N28" s="115"/>
      <c r="O28" s="115"/>
      <c r="P28" s="115"/>
      <c r="Q28" s="115"/>
      <c r="R28" s="115"/>
      <c r="S28" s="115"/>
      <c r="T28" s="115"/>
      <c r="U28" s="115"/>
      <c r="V28" s="115"/>
      <c r="W28" s="115"/>
      <c r="X28" s="115"/>
      <c r="Y28" s="115"/>
      <c r="Z28" s="115"/>
      <c r="AA28" s="115"/>
      <c r="AB28" s="115"/>
      <c r="AC28" s="115"/>
      <c r="AD28" s="115"/>
      <c r="AE28" s="115"/>
      <c r="AF28" s="115"/>
      <c r="AG28" s="115"/>
      <c r="AH28" s="115"/>
      <c r="AI28" s="115"/>
    </row>
    <row r="29" spans="2:35" s="32" customFormat="1" x14ac:dyDescent="0.35">
      <c r="B29" s="115" t="e">
        <f>VLOOKUP(C29,Companies[],5,FALSE)</f>
        <v>#N/A</v>
      </c>
      <c r="C29" s="11" t="s">
        <v>2028</v>
      </c>
      <c r="D29" s="11" t="s">
        <v>1948</v>
      </c>
      <c r="E29" s="11" t="s">
        <v>1997</v>
      </c>
      <c r="F29" s="11" t="s">
        <v>318</v>
      </c>
      <c r="G29" s="11" t="s">
        <v>318</v>
      </c>
      <c r="H29" s="11" t="s">
        <v>2029</v>
      </c>
      <c r="I29" s="11" t="s">
        <v>979</v>
      </c>
      <c r="J29" s="128">
        <v>4364847290</v>
      </c>
      <c r="K29" s="115" t="s">
        <v>318</v>
      </c>
      <c r="L29" s="115" t="s">
        <v>2026</v>
      </c>
      <c r="M29" s="115" t="s">
        <v>2026</v>
      </c>
      <c r="N29" s="115"/>
      <c r="O29" s="115"/>
      <c r="P29" s="115"/>
      <c r="Q29" s="115"/>
      <c r="R29" s="115"/>
      <c r="S29" s="115"/>
      <c r="T29" s="115"/>
      <c r="U29" s="115"/>
      <c r="V29" s="115"/>
      <c r="W29" s="115"/>
      <c r="X29" s="115"/>
      <c r="Y29" s="115"/>
      <c r="Z29" s="115"/>
      <c r="AA29" s="115"/>
      <c r="AB29" s="115"/>
      <c r="AC29" s="115"/>
      <c r="AD29" s="115"/>
      <c r="AE29" s="115"/>
      <c r="AF29" s="115"/>
      <c r="AG29" s="115"/>
      <c r="AH29" s="115"/>
      <c r="AI29" s="115"/>
    </row>
    <row r="30" spans="2:35" s="32" customFormat="1" x14ac:dyDescent="0.35">
      <c r="B30" s="115" t="e">
        <f>VLOOKUP(C30,Companies[],5,FALSE)</f>
        <v>#N/A</v>
      </c>
      <c r="C30" s="11" t="s">
        <v>2028</v>
      </c>
      <c r="D30" s="11" t="s">
        <v>1948</v>
      </c>
      <c r="E30" s="11" t="s">
        <v>1994</v>
      </c>
      <c r="F30" s="11" t="s">
        <v>318</v>
      </c>
      <c r="G30" s="11" t="s">
        <v>318</v>
      </c>
      <c r="H30" s="11" t="s">
        <v>2029</v>
      </c>
      <c r="I30" s="11" t="s">
        <v>979</v>
      </c>
      <c r="J30" s="128">
        <v>2205443631</v>
      </c>
      <c r="K30" s="115" t="s">
        <v>318</v>
      </c>
      <c r="L30" s="115" t="s">
        <v>2026</v>
      </c>
      <c r="M30" s="115" t="s">
        <v>2026</v>
      </c>
      <c r="N30" s="115"/>
      <c r="O30" s="115"/>
      <c r="P30" s="115"/>
      <c r="Q30" s="115"/>
      <c r="R30" s="115"/>
      <c r="S30" s="115"/>
      <c r="T30" s="115"/>
      <c r="U30" s="115"/>
      <c r="V30" s="115"/>
      <c r="W30" s="115"/>
      <c r="X30" s="115"/>
      <c r="Y30" s="115"/>
      <c r="Z30" s="115"/>
      <c r="AA30" s="115"/>
      <c r="AB30" s="115"/>
      <c r="AC30" s="115"/>
      <c r="AD30" s="115"/>
      <c r="AE30" s="115"/>
      <c r="AF30" s="115"/>
      <c r="AG30" s="115"/>
      <c r="AH30" s="115"/>
      <c r="AI30" s="115"/>
    </row>
    <row r="31" spans="2:35" s="32" customFormat="1" x14ac:dyDescent="0.35">
      <c r="B31" s="115" t="e">
        <f>VLOOKUP(C31,Companies[],5,FALSE)</f>
        <v>#N/A</v>
      </c>
      <c r="C31" s="11" t="s">
        <v>2028</v>
      </c>
      <c r="D31" s="11" t="s">
        <v>1949</v>
      </c>
      <c r="E31" s="11" t="s">
        <v>1983</v>
      </c>
      <c r="F31" s="11" t="s">
        <v>318</v>
      </c>
      <c r="G31" s="11" t="s">
        <v>318</v>
      </c>
      <c r="H31" s="11" t="s">
        <v>2029</v>
      </c>
      <c r="I31" s="11" t="s">
        <v>979</v>
      </c>
      <c r="J31" s="128">
        <v>21940763830</v>
      </c>
      <c r="K31" s="115" t="s">
        <v>318</v>
      </c>
      <c r="L31" s="115" t="s">
        <v>2026</v>
      </c>
      <c r="M31" s="115" t="s">
        <v>2026</v>
      </c>
      <c r="N31" s="115"/>
      <c r="O31" s="115"/>
      <c r="P31" s="115"/>
      <c r="Q31" s="115"/>
      <c r="R31" s="115"/>
      <c r="S31" s="115"/>
      <c r="T31" s="115"/>
      <c r="U31" s="115"/>
      <c r="V31" s="115"/>
      <c r="W31" s="115"/>
      <c r="X31" s="115"/>
      <c r="Y31" s="115"/>
      <c r="Z31" s="115"/>
      <c r="AA31" s="115"/>
      <c r="AB31" s="115"/>
      <c r="AC31" s="115"/>
      <c r="AD31" s="115"/>
      <c r="AE31" s="115"/>
      <c r="AF31" s="115"/>
      <c r="AG31" s="115"/>
      <c r="AH31" s="115"/>
      <c r="AI31" s="115"/>
    </row>
    <row r="32" spans="2:35" s="32" customFormat="1" x14ac:dyDescent="0.35">
      <c r="B32" s="115" t="e">
        <f>VLOOKUP(C32,Companies[],5,FALSE)</f>
        <v>#N/A</v>
      </c>
      <c r="C32" s="11" t="s">
        <v>2028</v>
      </c>
      <c r="D32" s="11" t="s">
        <v>1949</v>
      </c>
      <c r="E32" s="11" t="s">
        <v>1989</v>
      </c>
      <c r="F32" s="11" t="s">
        <v>318</v>
      </c>
      <c r="G32" s="11" t="s">
        <v>318</v>
      </c>
      <c r="H32" s="11" t="s">
        <v>2029</v>
      </c>
      <c r="I32" s="11" t="s">
        <v>979</v>
      </c>
      <c r="J32" s="128">
        <v>5306841976</v>
      </c>
      <c r="K32" s="115" t="s">
        <v>318</v>
      </c>
      <c r="L32" s="115" t="s">
        <v>2026</v>
      </c>
      <c r="M32" s="115" t="s">
        <v>2026</v>
      </c>
      <c r="N32" s="115"/>
      <c r="O32" s="115"/>
      <c r="P32" s="115"/>
      <c r="Q32" s="115"/>
      <c r="R32" s="115"/>
      <c r="S32" s="115"/>
      <c r="T32" s="115"/>
      <c r="U32" s="115"/>
      <c r="V32" s="115"/>
      <c r="W32" s="115"/>
      <c r="X32" s="115"/>
      <c r="Y32" s="115"/>
      <c r="Z32" s="115"/>
      <c r="AA32" s="115"/>
      <c r="AB32" s="115"/>
      <c r="AC32" s="115"/>
      <c r="AD32" s="115"/>
      <c r="AE32" s="115"/>
      <c r="AF32" s="115"/>
      <c r="AG32" s="115"/>
    </row>
    <row r="33" spans="2:33" s="32" customFormat="1" x14ac:dyDescent="0.35">
      <c r="B33" s="115" t="str">
        <f>VLOOKUP(C33,Companies[],5,FALSE)</f>
        <v>Minier</v>
      </c>
      <c r="C33" s="11" t="s">
        <v>1957</v>
      </c>
      <c r="D33" s="11" t="s">
        <v>1942</v>
      </c>
      <c r="E33" s="11" t="s">
        <v>1990</v>
      </c>
      <c r="F33" s="11" t="s">
        <v>318</v>
      </c>
      <c r="G33" s="11" t="s">
        <v>318</v>
      </c>
      <c r="H33" s="11" t="s">
        <v>2029</v>
      </c>
      <c r="I33" s="11" t="s">
        <v>979</v>
      </c>
      <c r="J33" s="128">
        <v>94483908180</v>
      </c>
      <c r="K33" s="115" t="s">
        <v>318</v>
      </c>
      <c r="L33" s="115" t="s">
        <v>2026</v>
      </c>
      <c r="M33" s="115" t="s">
        <v>2026</v>
      </c>
      <c r="N33" s="115"/>
      <c r="O33" s="115"/>
      <c r="P33" s="115"/>
      <c r="Q33" s="115"/>
      <c r="R33" s="115"/>
      <c r="S33" s="115"/>
      <c r="T33" s="115"/>
      <c r="U33" s="115"/>
      <c r="V33" s="115"/>
      <c r="W33" s="115"/>
      <c r="X33" s="115"/>
      <c r="Y33" s="115"/>
      <c r="Z33" s="115"/>
      <c r="AA33" s="115"/>
      <c r="AB33" s="115"/>
      <c r="AC33" s="115"/>
      <c r="AD33" s="115"/>
      <c r="AE33" s="115"/>
      <c r="AF33" s="115"/>
      <c r="AG33" s="115"/>
    </row>
    <row r="34" spans="2:33" s="32" customFormat="1" x14ac:dyDescent="0.35">
      <c r="B34" s="115" t="str">
        <f>VLOOKUP(C34,Companies[],5,FALSE)</f>
        <v>Minier</v>
      </c>
      <c r="C34" s="11" t="s">
        <v>1957</v>
      </c>
      <c r="D34" s="11" t="s">
        <v>1946</v>
      </c>
      <c r="E34" s="11" t="s">
        <v>2000</v>
      </c>
      <c r="F34" s="11" t="s">
        <v>318</v>
      </c>
      <c r="G34" s="11" t="s">
        <v>318</v>
      </c>
      <c r="H34" s="11" t="s">
        <v>2029</v>
      </c>
      <c r="I34" s="11" t="s">
        <v>979</v>
      </c>
      <c r="J34" s="128">
        <v>10973772690</v>
      </c>
      <c r="K34" s="115" t="s">
        <v>318</v>
      </c>
      <c r="L34" s="115" t="s">
        <v>2026</v>
      </c>
      <c r="M34" s="115" t="s">
        <v>2026</v>
      </c>
      <c r="N34" s="115"/>
      <c r="O34" s="115"/>
      <c r="P34" s="115"/>
      <c r="Q34" s="115"/>
      <c r="R34" s="115"/>
      <c r="S34" s="115"/>
      <c r="T34" s="115"/>
      <c r="U34" s="115"/>
      <c r="V34" s="115"/>
      <c r="W34" s="115"/>
      <c r="X34" s="115"/>
      <c r="Y34" s="115"/>
      <c r="Z34" s="115"/>
      <c r="AA34" s="115"/>
      <c r="AB34" s="115"/>
      <c r="AC34" s="115"/>
      <c r="AD34" s="115"/>
      <c r="AE34" s="115"/>
      <c r="AF34" s="115"/>
      <c r="AG34" s="115"/>
    </row>
    <row r="35" spans="2:33" s="32" customFormat="1" x14ac:dyDescent="0.35">
      <c r="B35" s="115" t="str">
        <f>VLOOKUP(C35,Companies[],5,FALSE)</f>
        <v>Minier</v>
      </c>
      <c r="C35" s="11" t="s">
        <v>1957</v>
      </c>
      <c r="D35" s="11" t="s">
        <v>1948</v>
      </c>
      <c r="E35" s="11" t="s">
        <v>1986</v>
      </c>
      <c r="F35" s="11" t="s">
        <v>318</v>
      </c>
      <c r="G35" s="11" t="s">
        <v>318</v>
      </c>
      <c r="H35" s="11" t="s">
        <v>2029</v>
      </c>
      <c r="I35" s="11" t="s">
        <v>979</v>
      </c>
      <c r="J35" s="128">
        <v>336467898598</v>
      </c>
      <c r="K35" s="115" t="s">
        <v>318</v>
      </c>
      <c r="L35" s="115" t="s">
        <v>2026</v>
      </c>
      <c r="M35" s="115" t="s">
        <v>2026</v>
      </c>
      <c r="N35" s="115"/>
      <c r="O35" s="115"/>
      <c r="P35" s="115"/>
      <c r="Q35" s="115"/>
      <c r="R35" s="115"/>
      <c r="S35" s="115"/>
      <c r="T35" s="115"/>
      <c r="U35" s="115"/>
      <c r="V35" s="115"/>
      <c r="W35" s="115"/>
      <c r="X35" s="115"/>
      <c r="Y35" s="115"/>
      <c r="Z35" s="115"/>
      <c r="AA35" s="115"/>
      <c r="AB35" s="115"/>
      <c r="AC35" s="115"/>
      <c r="AD35" s="115"/>
      <c r="AE35" s="115"/>
      <c r="AF35" s="115"/>
      <c r="AG35" s="115"/>
    </row>
    <row r="36" spans="2:33" ht="23.25" customHeight="1" x14ac:dyDescent="0.35">
      <c r="B36" s="115" t="str">
        <f>VLOOKUP(C36,Companies[],5,FALSE)</f>
        <v>Minier</v>
      </c>
      <c r="C36" s="11" t="s">
        <v>1957</v>
      </c>
      <c r="D36" s="11" t="s">
        <v>1948</v>
      </c>
      <c r="E36" s="11" t="s">
        <v>1997</v>
      </c>
      <c r="F36" s="11" t="s">
        <v>318</v>
      </c>
      <c r="G36" s="11" t="s">
        <v>318</v>
      </c>
      <c r="H36" s="11" t="s">
        <v>2029</v>
      </c>
      <c r="I36" s="11" t="s">
        <v>979</v>
      </c>
      <c r="J36" s="128">
        <v>25573328050</v>
      </c>
      <c r="K36" s="115" t="s">
        <v>318</v>
      </c>
      <c r="L36" s="115" t="s">
        <v>2026</v>
      </c>
      <c r="M36" s="115" t="s">
        <v>2026</v>
      </c>
      <c r="N36" s="115"/>
    </row>
    <row r="37" spans="2:33" s="32" customFormat="1" x14ac:dyDescent="0.35">
      <c r="B37" s="115" t="str">
        <f>VLOOKUP(C37,Companies[],5,FALSE)</f>
        <v>Minier</v>
      </c>
      <c r="C37" s="11" t="s">
        <v>1957</v>
      </c>
      <c r="D37" s="11" t="s">
        <v>1949</v>
      </c>
      <c r="E37" s="11" t="s">
        <v>1983</v>
      </c>
      <c r="F37" s="11" t="s">
        <v>318</v>
      </c>
      <c r="G37" s="11" t="s">
        <v>318</v>
      </c>
      <c r="H37" s="11" t="s">
        <v>2029</v>
      </c>
      <c r="I37" s="11" t="s">
        <v>979</v>
      </c>
      <c r="J37" s="128">
        <v>169236857</v>
      </c>
      <c r="K37" s="115" t="s">
        <v>318</v>
      </c>
      <c r="L37" s="115" t="s">
        <v>2026</v>
      </c>
      <c r="M37" s="115" t="s">
        <v>2026</v>
      </c>
      <c r="N37" s="115"/>
      <c r="O37" s="115"/>
      <c r="P37" s="115"/>
      <c r="Q37" s="115"/>
      <c r="R37" s="115"/>
      <c r="S37" s="115"/>
      <c r="T37" s="115"/>
      <c r="U37" s="115"/>
      <c r="V37" s="115"/>
      <c r="W37" s="115"/>
      <c r="X37" s="115"/>
      <c r="Y37" s="115"/>
      <c r="Z37" s="115"/>
      <c r="AA37" s="115"/>
      <c r="AB37" s="115"/>
      <c r="AC37" s="115"/>
      <c r="AD37" s="115"/>
      <c r="AE37" s="115"/>
      <c r="AF37" s="115"/>
      <c r="AG37" s="115"/>
    </row>
    <row r="38" spans="2:33" s="32" customFormat="1" x14ac:dyDescent="0.35">
      <c r="B38" s="115" t="str">
        <f>VLOOKUP(C38,Companies[],5,FALSE)</f>
        <v>Minier</v>
      </c>
      <c r="C38" s="11" t="s">
        <v>1957</v>
      </c>
      <c r="D38" s="11" t="s">
        <v>1949</v>
      </c>
      <c r="E38" s="11" t="s">
        <v>1989</v>
      </c>
      <c r="F38" s="11" t="s">
        <v>318</v>
      </c>
      <c r="G38" s="11" t="s">
        <v>318</v>
      </c>
      <c r="H38" s="11" t="s">
        <v>2029</v>
      </c>
      <c r="I38" s="11" t="s">
        <v>979</v>
      </c>
      <c r="J38" s="128">
        <v>130231022673</v>
      </c>
      <c r="K38" s="115" t="s">
        <v>318</v>
      </c>
      <c r="L38" s="115" t="s">
        <v>2026</v>
      </c>
      <c r="M38" s="115" t="s">
        <v>2026</v>
      </c>
      <c r="N38" s="115"/>
      <c r="O38" s="115"/>
      <c r="P38" s="115"/>
      <c r="Q38" s="115"/>
      <c r="R38" s="115"/>
      <c r="S38" s="115"/>
      <c r="T38" s="115"/>
      <c r="U38" s="115"/>
      <c r="V38" s="115"/>
      <c r="W38" s="115"/>
      <c r="X38" s="115"/>
      <c r="Y38" s="115"/>
      <c r="Z38" s="115"/>
      <c r="AA38" s="115"/>
      <c r="AB38" s="115"/>
      <c r="AC38" s="115"/>
      <c r="AD38" s="115"/>
      <c r="AE38" s="115"/>
      <c r="AF38" s="115"/>
      <c r="AG38" s="115"/>
    </row>
    <row r="39" spans="2:33" s="32" customFormat="1" x14ac:dyDescent="0.35">
      <c r="B39" s="115" t="str">
        <f>VLOOKUP(C39,Companies[],5,FALSE)</f>
        <v>Minier</v>
      </c>
      <c r="C39" s="11" t="s">
        <v>1957</v>
      </c>
      <c r="D39" s="11" t="s">
        <v>1950</v>
      </c>
      <c r="E39" s="11" t="s">
        <v>1988</v>
      </c>
      <c r="F39" s="11" t="s">
        <v>318</v>
      </c>
      <c r="G39" s="11" t="s">
        <v>318</v>
      </c>
      <c r="H39" s="11" t="s">
        <v>2029</v>
      </c>
      <c r="I39" s="11" t="s">
        <v>979</v>
      </c>
      <c r="J39" s="128">
        <v>336247273503</v>
      </c>
      <c r="K39" s="115" t="s">
        <v>318</v>
      </c>
      <c r="L39" s="115" t="s">
        <v>2026</v>
      </c>
      <c r="M39" s="115" t="s">
        <v>2026</v>
      </c>
      <c r="N39" s="115"/>
      <c r="O39" s="115"/>
      <c r="P39" s="115"/>
      <c r="Q39" s="115"/>
      <c r="R39" s="115"/>
      <c r="S39" s="115"/>
      <c r="T39" s="115"/>
      <c r="U39" s="115"/>
      <c r="V39" s="115"/>
      <c r="W39" s="115"/>
      <c r="X39" s="115"/>
      <c r="Y39" s="115"/>
      <c r="Z39" s="115"/>
      <c r="AA39" s="115"/>
      <c r="AB39" s="115"/>
      <c r="AC39" s="115"/>
      <c r="AD39" s="115"/>
      <c r="AE39" s="115"/>
      <c r="AF39" s="115"/>
      <c r="AG39" s="115"/>
    </row>
    <row r="40" spans="2:33" s="32" customFormat="1" x14ac:dyDescent="0.35">
      <c r="B40" s="115" t="e">
        <f>VLOOKUP(C40,Companies[],5,FALSE)</f>
        <v>#N/A</v>
      </c>
      <c r="C40" s="11" t="s">
        <v>2034</v>
      </c>
      <c r="D40" s="11" t="s">
        <v>1948</v>
      </c>
      <c r="E40" s="11" t="s">
        <v>1997</v>
      </c>
      <c r="F40" s="11" t="s">
        <v>318</v>
      </c>
      <c r="G40" s="11" t="s">
        <v>318</v>
      </c>
      <c r="H40" s="11" t="s">
        <v>2029</v>
      </c>
      <c r="I40" s="11" t="s">
        <v>979</v>
      </c>
      <c r="J40" s="128">
        <v>14965331978</v>
      </c>
      <c r="K40" s="115" t="s">
        <v>318</v>
      </c>
      <c r="L40" s="115" t="s">
        <v>2026</v>
      </c>
      <c r="M40" s="115" t="s">
        <v>2026</v>
      </c>
      <c r="N40" s="115"/>
      <c r="O40" s="115"/>
      <c r="P40" s="115"/>
      <c r="Q40" s="115"/>
      <c r="R40" s="115"/>
      <c r="S40" s="115"/>
      <c r="T40" s="115"/>
      <c r="U40" s="115"/>
      <c r="V40" s="115"/>
      <c r="W40" s="115"/>
      <c r="X40" s="115"/>
      <c r="Y40" s="115"/>
      <c r="Z40" s="115"/>
      <c r="AA40" s="115"/>
      <c r="AB40" s="115"/>
      <c r="AC40" s="115"/>
      <c r="AD40" s="115"/>
      <c r="AE40" s="115"/>
      <c r="AF40" s="115"/>
      <c r="AG40" s="115"/>
    </row>
    <row r="41" spans="2:33" s="32" customFormat="1" x14ac:dyDescent="0.35">
      <c r="B41" s="115" t="str">
        <f>VLOOKUP(C41,Companies[],5,FALSE)</f>
        <v>Minier</v>
      </c>
      <c r="C41" s="11" t="s">
        <v>1959</v>
      </c>
      <c r="D41" s="11" t="s">
        <v>1946</v>
      </c>
      <c r="E41" s="11" t="s">
        <v>2000</v>
      </c>
      <c r="F41" s="11" t="s">
        <v>318</v>
      </c>
      <c r="G41" s="11" t="s">
        <v>318</v>
      </c>
      <c r="H41" s="11" t="s">
        <v>2029</v>
      </c>
      <c r="I41" s="11" t="s">
        <v>979</v>
      </c>
      <c r="J41" s="128">
        <v>5727410530</v>
      </c>
      <c r="K41" s="115" t="s">
        <v>318</v>
      </c>
      <c r="L41" s="115" t="s">
        <v>2026</v>
      </c>
      <c r="M41" s="115" t="s">
        <v>2026</v>
      </c>
      <c r="N41" s="115"/>
      <c r="O41" s="115"/>
      <c r="P41" s="115"/>
      <c r="Q41" s="115"/>
      <c r="R41" s="115"/>
      <c r="S41" s="115"/>
      <c r="T41" s="115"/>
      <c r="U41" s="115"/>
      <c r="V41" s="115"/>
      <c r="W41" s="115"/>
      <c r="X41" s="115"/>
      <c r="Y41" s="115"/>
      <c r="Z41" s="115"/>
      <c r="AA41" s="115"/>
      <c r="AB41" s="115"/>
      <c r="AC41" s="115"/>
      <c r="AD41" s="115"/>
      <c r="AE41" s="115"/>
      <c r="AF41" s="115"/>
      <c r="AG41" s="115"/>
    </row>
    <row r="42" spans="2:33" s="32" customFormat="1" x14ac:dyDescent="0.35">
      <c r="B42" s="115" t="str">
        <f>VLOOKUP(C42,Companies[],5,FALSE)</f>
        <v>Minier</v>
      </c>
      <c r="C42" s="11" t="s">
        <v>1959</v>
      </c>
      <c r="D42" s="11" t="s">
        <v>1948</v>
      </c>
      <c r="E42" s="11" t="s">
        <v>1985</v>
      </c>
      <c r="F42" s="11" t="s">
        <v>318</v>
      </c>
      <c r="G42" s="11" t="s">
        <v>318</v>
      </c>
      <c r="H42" s="11" t="s">
        <v>2029</v>
      </c>
      <c r="I42" s="11" t="s">
        <v>979</v>
      </c>
      <c r="J42" s="128">
        <v>19545016581</v>
      </c>
      <c r="K42" s="115" t="s">
        <v>318</v>
      </c>
      <c r="L42" s="115" t="s">
        <v>2026</v>
      </c>
      <c r="M42" s="115" t="s">
        <v>2026</v>
      </c>
      <c r="N42" s="115"/>
      <c r="O42" s="115"/>
      <c r="P42" s="115"/>
      <c r="Q42" s="115"/>
      <c r="R42" s="115"/>
      <c r="S42" s="115"/>
      <c r="T42" s="115"/>
      <c r="U42" s="115"/>
      <c r="V42" s="115"/>
      <c r="W42" s="115"/>
      <c r="X42" s="115"/>
      <c r="Y42" s="115"/>
      <c r="Z42" s="115"/>
      <c r="AA42" s="115"/>
      <c r="AB42" s="115"/>
      <c r="AC42" s="115"/>
      <c r="AD42" s="115"/>
      <c r="AE42" s="115"/>
      <c r="AF42" s="115"/>
      <c r="AG42" s="115"/>
    </row>
    <row r="43" spans="2:33" x14ac:dyDescent="0.35">
      <c r="B43" s="115" t="str">
        <f>VLOOKUP(C43,Companies[],5,FALSE)</f>
        <v>Minier</v>
      </c>
      <c r="C43" s="11" t="s">
        <v>1959</v>
      </c>
      <c r="D43" s="11" t="s">
        <v>1948</v>
      </c>
      <c r="E43" s="11" t="s">
        <v>1997</v>
      </c>
      <c r="F43" s="11" t="s">
        <v>318</v>
      </c>
      <c r="G43" s="11" t="s">
        <v>318</v>
      </c>
      <c r="H43" s="11" t="s">
        <v>2029</v>
      </c>
      <c r="I43" s="11" t="s">
        <v>979</v>
      </c>
      <c r="J43" s="128">
        <v>1847530720</v>
      </c>
      <c r="K43" s="115" t="s">
        <v>318</v>
      </c>
      <c r="L43" s="115" t="s">
        <v>2026</v>
      </c>
      <c r="M43" s="115" t="s">
        <v>2026</v>
      </c>
      <c r="N43" s="115"/>
    </row>
    <row r="44" spans="2:33" x14ac:dyDescent="0.35">
      <c r="B44" s="115" t="str">
        <f>VLOOKUP(C44,Companies[],5,FALSE)</f>
        <v>Minier</v>
      </c>
      <c r="C44" s="11" t="s">
        <v>1959</v>
      </c>
      <c r="D44" s="11" t="s">
        <v>1948</v>
      </c>
      <c r="E44" s="11" t="s">
        <v>2005</v>
      </c>
      <c r="F44" s="11" t="s">
        <v>318</v>
      </c>
      <c r="G44" s="11" t="s">
        <v>318</v>
      </c>
      <c r="H44" s="11" t="s">
        <v>2029</v>
      </c>
      <c r="I44" s="11" t="s">
        <v>979</v>
      </c>
      <c r="J44" s="128">
        <v>6869474225</v>
      </c>
      <c r="K44" s="115" t="s">
        <v>318</v>
      </c>
      <c r="L44" s="115" t="s">
        <v>2026</v>
      </c>
      <c r="M44" s="115" t="s">
        <v>2026</v>
      </c>
      <c r="N44" s="115"/>
    </row>
    <row r="45" spans="2:33" x14ac:dyDescent="0.35">
      <c r="B45" s="115" t="str">
        <f>VLOOKUP(C45,Companies[],5,FALSE)</f>
        <v>Minier</v>
      </c>
      <c r="C45" s="11" t="s">
        <v>1959</v>
      </c>
      <c r="D45" s="11" t="s">
        <v>1948</v>
      </c>
      <c r="E45" s="11" t="s">
        <v>1994</v>
      </c>
      <c r="F45" s="11" t="s">
        <v>318</v>
      </c>
      <c r="G45" s="11" t="s">
        <v>318</v>
      </c>
      <c r="H45" s="11" t="s">
        <v>2029</v>
      </c>
      <c r="I45" s="11" t="s">
        <v>979</v>
      </c>
      <c r="J45" s="128">
        <v>23246456049</v>
      </c>
      <c r="K45" s="115" t="s">
        <v>318</v>
      </c>
      <c r="L45" s="115" t="s">
        <v>2026</v>
      </c>
      <c r="M45" s="115" t="s">
        <v>2026</v>
      </c>
      <c r="N45" s="115"/>
    </row>
    <row r="46" spans="2:33" x14ac:dyDescent="0.35">
      <c r="B46" s="115" t="str">
        <f>VLOOKUP(C46,Companies[],5,FALSE)</f>
        <v>Minier</v>
      </c>
      <c r="C46" s="11" t="s">
        <v>1959</v>
      </c>
      <c r="D46" s="11" t="s">
        <v>1949</v>
      </c>
      <c r="E46" s="11" t="s">
        <v>2001</v>
      </c>
      <c r="F46" s="11" t="s">
        <v>318</v>
      </c>
      <c r="G46" s="11" t="s">
        <v>318</v>
      </c>
      <c r="H46" s="11" t="s">
        <v>2029</v>
      </c>
      <c r="I46" s="11" t="s">
        <v>979</v>
      </c>
      <c r="J46" s="128">
        <v>1000000000</v>
      </c>
      <c r="K46" s="115" t="s">
        <v>318</v>
      </c>
      <c r="L46" s="115" t="s">
        <v>2026</v>
      </c>
      <c r="M46" s="115" t="s">
        <v>2026</v>
      </c>
      <c r="N46" s="115"/>
    </row>
    <row r="47" spans="2:33" x14ac:dyDescent="0.35">
      <c r="B47" s="115" t="str">
        <f>VLOOKUP(C47,Companies[],5,FALSE)</f>
        <v>Minier</v>
      </c>
      <c r="C47" s="11" t="s">
        <v>1959</v>
      </c>
      <c r="D47" s="11" t="s">
        <v>1949</v>
      </c>
      <c r="E47" s="11" t="s">
        <v>1989</v>
      </c>
      <c r="F47" s="11" t="s">
        <v>318</v>
      </c>
      <c r="G47" s="11" t="s">
        <v>318</v>
      </c>
      <c r="H47" s="11" t="s">
        <v>2029</v>
      </c>
      <c r="I47" s="11" t="s">
        <v>979</v>
      </c>
      <c r="J47" s="128">
        <v>10843239133</v>
      </c>
      <c r="K47" s="115" t="s">
        <v>318</v>
      </c>
      <c r="L47" s="115" t="s">
        <v>2026</v>
      </c>
      <c r="M47" s="115" t="s">
        <v>2026</v>
      </c>
      <c r="N47" s="115"/>
    </row>
    <row r="48" spans="2:33" x14ac:dyDescent="0.35">
      <c r="B48" s="115" t="str">
        <f>VLOOKUP(C48,Companies[],5,FALSE)</f>
        <v>Minier</v>
      </c>
      <c r="C48" s="11" t="s">
        <v>1959</v>
      </c>
      <c r="D48" s="11" t="s">
        <v>1949</v>
      </c>
      <c r="E48" s="11" t="s">
        <v>1983</v>
      </c>
      <c r="F48" s="11" t="s">
        <v>318</v>
      </c>
      <c r="G48" s="11" t="s">
        <v>318</v>
      </c>
      <c r="H48" s="11" t="s">
        <v>2029</v>
      </c>
      <c r="I48" s="11" t="s">
        <v>979</v>
      </c>
      <c r="J48" s="128">
        <v>131353562004</v>
      </c>
      <c r="K48" s="115" t="s">
        <v>318</v>
      </c>
      <c r="L48" s="115" t="s">
        <v>2026</v>
      </c>
      <c r="M48" s="115" t="s">
        <v>2026</v>
      </c>
      <c r="N48" s="115"/>
    </row>
    <row r="49" spans="2:14" x14ac:dyDescent="0.35">
      <c r="B49" s="115" t="str">
        <f>VLOOKUP(C49,Companies[],5,FALSE)</f>
        <v>Minier</v>
      </c>
      <c r="C49" s="11" t="s">
        <v>1959</v>
      </c>
      <c r="D49" s="11" t="s">
        <v>2022</v>
      </c>
      <c r="E49" s="11" t="s">
        <v>2021</v>
      </c>
      <c r="F49" s="11" t="s">
        <v>318</v>
      </c>
      <c r="G49" s="11" t="s">
        <v>318</v>
      </c>
      <c r="H49" s="11" t="s">
        <v>2029</v>
      </c>
      <c r="I49" s="11" t="s">
        <v>979</v>
      </c>
      <c r="J49" s="128">
        <v>671786297</v>
      </c>
      <c r="K49" s="115" t="s">
        <v>318</v>
      </c>
      <c r="L49" s="115" t="s">
        <v>2026</v>
      </c>
      <c r="M49" s="115" t="s">
        <v>2026</v>
      </c>
      <c r="N49" s="115"/>
    </row>
    <row r="50" spans="2:14" x14ac:dyDescent="0.35">
      <c r="B50" s="115" t="str">
        <f>VLOOKUP(C50,Companies[],5,FALSE)</f>
        <v>Minier</v>
      </c>
      <c r="C50" s="11" t="s">
        <v>1959</v>
      </c>
      <c r="D50" s="11" t="s">
        <v>2025</v>
      </c>
      <c r="E50" s="11" t="s">
        <v>2024</v>
      </c>
      <c r="F50" s="11" t="s">
        <v>318</v>
      </c>
      <c r="G50" s="11" t="s">
        <v>318</v>
      </c>
      <c r="H50" s="11" t="s">
        <v>2029</v>
      </c>
      <c r="I50" s="11" t="s">
        <v>979</v>
      </c>
      <c r="J50" s="128">
        <v>270600000</v>
      </c>
      <c r="K50" s="115" t="s">
        <v>318</v>
      </c>
      <c r="L50" s="115" t="s">
        <v>2026</v>
      </c>
      <c r="M50" s="115" t="s">
        <v>2026</v>
      </c>
      <c r="N50" s="115"/>
    </row>
    <row r="51" spans="2:14" x14ac:dyDescent="0.35">
      <c r="B51" s="115" t="str">
        <f>VLOOKUP(C51,Companies[],5,FALSE)</f>
        <v>Minier</v>
      </c>
      <c r="C51" s="11" t="s">
        <v>1966</v>
      </c>
      <c r="D51" s="11" t="s">
        <v>1948</v>
      </c>
      <c r="E51" s="11" t="s">
        <v>1985</v>
      </c>
      <c r="F51" s="11" t="s">
        <v>318</v>
      </c>
      <c r="G51" s="11" t="s">
        <v>318</v>
      </c>
      <c r="H51" s="11" t="s">
        <v>2029</v>
      </c>
      <c r="I51" s="11" t="s">
        <v>979</v>
      </c>
      <c r="J51" s="128">
        <v>16483766545</v>
      </c>
      <c r="K51" s="115" t="s">
        <v>318</v>
      </c>
      <c r="L51" s="115" t="s">
        <v>2026</v>
      </c>
      <c r="M51" s="115" t="s">
        <v>2026</v>
      </c>
      <c r="N51" s="115"/>
    </row>
    <row r="52" spans="2:14" x14ac:dyDescent="0.35">
      <c r="B52" s="115" t="str">
        <f>VLOOKUP(C52,Companies[],5,FALSE)</f>
        <v>Minier</v>
      </c>
      <c r="C52" s="11" t="s">
        <v>1966</v>
      </c>
      <c r="D52" s="11" t="s">
        <v>1949</v>
      </c>
      <c r="E52" s="115" t="s">
        <v>1983</v>
      </c>
      <c r="F52" s="11" t="s">
        <v>318</v>
      </c>
      <c r="G52" s="11" t="s">
        <v>318</v>
      </c>
      <c r="H52" s="11" t="s">
        <v>2029</v>
      </c>
      <c r="I52" s="11" t="s">
        <v>979</v>
      </c>
      <c r="J52" s="128">
        <v>55879755198</v>
      </c>
      <c r="K52" s="115" t="s">
        <v>318</v>
      </c>
      <c r="L52" s="115" t="s">
        <v>2026</v>
      </c>
      <c r="M52" s="115" t="s">
        <v>2026</v>
      </c>
      <c r="N52" s="115"/>
    </row>
    <row r="53" spans="2:14" x14ac:dyDescent="0.35">
      <c r="B53" s="115" t="str">
        <f>VLOOKUP(C53,Companies[],5,FALSE)</f>
        <v>Minier</v>
      </c>
      <c r="C53" s="11" t="s">
        <v>1966</v>
      </c>
      <c r="D53" s="11" t="s">
        <v>1949</v>
      </c>
      <c r="E53" s="115" t="s">
        <v>1989</v>
      </c>
      <c r="F53" s="11" t="s">
        <v>318</v>
      </c>
      <c r="G53" s="11" t="s">
        <v>318</v>
      </c>
      <c r="H53" s="11" t="s">
        <v>2029</v>
      </c>
      <c r="I53" s="11" t="s">
        <v>979</v>
      </c>
      <c r="J53" s="128">
        <v>29478669277</v>
      </c>
      <c r="K53" s="115" t="s">
        <v>318</v>
      </c>
      <c r="L53" s="115" t="s">
        <v>2026</v>
      </c>
      <c r="M53" s="115" t="s">
        <v>2026</v>
      </c>
      <c r="N53" s="115"/>
    </row>
    <row r="54" spans="2:14" x14ac:dyDescent="0.35">
      <c r="B54" s="115" t="str">
        <f>VLOOKUP(C54,Companies[],5,FALSE)</f>
        <v>Minier</v>
      </c>
      <c r="C54" s="11" t="s">
        <v>1966</v>
      </c>
      <c r="D54" s="115" t="s">
        <v>1953</v>
      </c>
      <c r="E54" s="115" t="s">
        <v>2004</v>
      </c>
      <c r="F54" s="11" t="s">
        <v>318</v>
      </c>
      <c r="G54" s="11" t="s">
        <v>318</v>
      </c>
      <c r="H54" s="11" t="s">
        <v>2029</v>
      </c>
      <c r="I54" s="11" t="s">
        <v>979</v>
      </c>
      <c r="J54" s="128">
        <v>66215000</v>
      </c>
      <c r="K54" s="115" t="s">
        <v>318</v>
      </c>
      <c r="L54" s="115" t="s">
        <v>2026</v>
      </c>
      <c r="M54" s="115" t="s">
        <v>2026</v>
      </c>
      <c r="N54" s="115"/>
    </row>
    <row r="55" spans="2:14" x14ac:dyDescent="0.35">
      <c r="B55" s="115" t="str">
        <f>VLOOKUP(C55,Companies[],5,FALSE)</f>
        <v>Minier</v>
      </c>
      <c r="C55" s="11" t="s">
        <v>1966</v>
      </c>
      <c r="D55" s="115" t="s">
        <v>2022</v>
      </c>
      <c r="E55" s="115" t="s">
        <v>2021</v>
      </c>
      <c r="F55" s="11" t="s">
        <v>318</v>
      </c>
      <c r="G55" s="11" t="s">
        <v>318</v>
      </c>
      <c r="H55" s="11" t="s">
        <v>2029</v>
      </c>
      <c r="I55" s="11" t="s">
        <v>979</v>
      </c>
      <c r="J55" s="128">
        <v>188557211</v>
      </c>
      <c r="K55" s="115" t="s">
        <v>318</v>
      </c>
      <c r="L55" s="115" t="s">
        <v>2026</v>
      </c>
      <c r="M55" s="115" t="s">
        <v>2026</v>
      </c>
      <c r="N55" s="115"/>
    </row>
    <row r="56" spans="2:14" x14ac:dyDescent="0.35">
      <c r="B56" s="115" t="str">
        <f>VLOOKUP(C56,Companies[],5,FALSE)</f>
        <v>Minier</v>
      </c>
      <c r="C56" s="115" t="s">
        <v>1960</v>
      </c>
      <c r="D56" s="115" t="s">
        <v>1946</v>
      </c>
      <c r="E56" s="115" t="s">
        <v>2000</v>
      </c>
      <c r="F56" s="115" t="s">
        <v>318</v>
      </c>
      <c r="G56" s="115" t="s">
        <v>318</v>
      </c>
      <c r="H56" s="115" t="s">
        <v>2029</v>
      </c>
      <c r="I56" s="115" t="s">
        <v>979</v>
      </c>
      <c r="J56" s="128">
        <v>9900714297</v>
      </c>
      <c r="K56" s="115" t="s">
        <v>318</v>
      </c>
      <c r="L56" s="115" t="s">
        <v>2026</v>
      </c>
      <c r="M56" s="115" t="s">
        <v>2026</v>
      </c>
      <c r="N56" s="115"/>
    </row>
    <row r="57" spans="2:14" x14ac:dyDescent="0.35">
      <c r="B57" s="115" t="str">
        <f>VLOOKUP(C57,Companies[],5,FALSE)</f>
        <v>Minier</v>
      </c>
      <c r="C57" s="115" t="s">
        <v>1960</v>
      </c>
      <c r="D57" s="115" t="s">
        <v>1947</v>
      </c>
      <c r="E57" s="115" t="s">
        <v>2011</v>
      </c>
      <c r="F57" s="115" t="s">
        <v>318</v>
      </c>
      <c r="G57" s="115" t="s">
        <v>318</v>
      </c>
      <c r="H57" s="115" t="s">
        <v>2029</v>
      </c>
      <c r="I57" s="115" t="s">
        <v>979</v>
      </c>
      <c r="J57" s="128">
        <v>25799622</v>
      </c>
      <c r="K57" s="115" t="s">
        <v>318</v>
      </c>
      <c r="L57" s="115" t="s">
        <v>2026</v>
      </c>
      <c r="M57" s="115" t="s">
        <v>2026</v>
      </c>
      <c r="N57" s="115"/>
    </row>
    <row r="58" spans="2:14" x14ac:dyDescent="0.35">
      <c r="B58" s="115" t="str">
        <f>VLOOKUP(C58,Companies[],5,FALSE)</f>
        <v>Minier</v>
      </c>
      <c r="C58" s="115" t="s">
        <v>1960</v>
      </c>
      <c r="D58" s="115" t="s">
        <v>1948</v>
      </c>
      <c r="E58" s="115" t="s">
        <v>1986</v>
      </c>
      <c r="F58" s="115" t="s">
        <v>318</v>
      </c>
      <c r="G58" s="115" t="s">
        <v>318</v>
      </c>
      <c r="H58" s="115" t="s">
        <v>2029</v>
      </c>
      <c r="I58" s="115" t="s">
        <v>979</v>
      </c>
      <c r="J58" s="128">
        <v>7165766409</v>
      </c>
      <c r="K58" s="115" t="s">
        <v>318</v>
      </c>
      <c r="L58" s="115" t="s">
        <v>2026</v>
      </c>
      <c r="M58" s="115" t="s">
        <v>2026</v>
      </c>
      <c r="N58" s="115"/>
    </row>
    <row r="59" spans="2:14" x14ac:dyDescent="0.35">
      <c r="B59" s="115" t="str">
        <f>VLOOKUP(C59,Companies[],5,FALSE)</f>
        <v>Minier</v>
      </c>
      <c r="C59" s="115" t="s">
        <v>1960</v>
      </c>
      <c r="D59" s="115" t="s">
        <v>1948</v>
      </c>
      <c r="E59" s="115" t="s">
        <v>1985</v>
      </c>
      <c r="F59" s="115" t="s">
        <v>318</v>
      </c>
      <c r="G59" s="115" t="s">
        <v>318</v>
      </c>
      <c r="H59" s="115" t="s">
        <v>2029</v>
      </c>
      <c r="I59" s="115" t="s">
        <v>979</v>
      </c>
      <c r="J59" s="128">
        <v>7757648612</v>
      </c>
      <c r="K59" s="115" t="s">
        <v>318</v>
      </c>
      <c r="L59" s="115" t="s">
        <v>2026</v>
      </c>
      <c r="M59" s="115" t="s">
        <v>2026</v>
      </c>
      <c r="N59" s="115"/>
    </row>
    <row r="60" spans="2:14" x14ac:dyDescent="0.35">
      <c r="B60" s="115" t="str">
        <f>VLOOKUP(C60,Companies[],5,FALSE)</f>
        <v>Minier</v>
      </c>
      <c r="C60" s="115" t="s">
        <v>1960</v>
      </c>
      <c r="D60" s="115" t="s">
        <v>1948</v>
      </c>
      <c r="E60" s="115" t="s">
        <v>1997</v>
      </c>
      <c r="F60" s="115" t="s">
        <v>318</v>
      </c>
      <c r="G60" s="115" t="s">
        <v>318</v>
      </c>
      <c r="H60" s="115" t="s">
        <v>2029</v>
      </c>
      <c r="I60" s="115" t="s">
        <v>979</v>
      </c>
      <c r="J60" s="128">
        <v>241180084</v>
      </c>
      <c r="K60" s="115" t="s">
        <v>318</v>
      </c>
      <c r="L60" s="115" t="s">
        <v>2026</v>
      </c>
      <c r="M60" s="115" t="s">
        <v>2026</v>
      </c>
      <c r="N60" s="115"/>
    </row>
    <row r="61" spans="2:14" x14ac:dyDescent="0.35">
      <c r="B61" s="115" t="str">
        <f>VLOOKUP(C61,Companies[],5,FALSE)</f>
        <v>Minier</v>
      </c>
      <c r="C61" s="115" t="s">
        <v>1960</v>
      </c>
      <c r="D61" s="115" t="s">
        <v>1948</v>
      </c>
      <c r="E61" s="115" t="s">
        <v>1994</v>
      </c>
      <c r="F61" s="115" t="s">
        <v>318</v>
      </c>
      <c r="G61" s="115" t="s">
        <v>318</v>
      </c>
      <c r="H61" s="115" t="s">
        <v>2029</v>
      </c>
      <c r="I61" s="115" t="s">
        <v>979</v>
      </c>
      <c r="J61" s="128">
        <v>7071681774</v>
      </c>
      <c r="K61" s="115" t="s">
        <v>318</v>
      </c>
      <c r="L61" s="115" t="s">
        <v>2026</v>
      </c>
      <c r="M61" s="115" t="s">
        <v>2026</v>
      </c>
      <c r="N61" s="115"/>
    </row>
    <row r="62" spans="2:14" x14ac:dyDescent="0.35">
      <c r="B62" s="115" t="str">
        <f>VLOOKUP(C62,Companies[],5,FALSE)</f>
        <v>Minier</v>
      </c>
      <c r="C62" s="115" t="s">
        <v>1960</v>
      </c>
      <c r="D62" s="115" t="s">
        <v>1949</v>
      </c>
      <c r="E62" s="115" t="s">
        <v>2001</v>
      </c>
      <c r="F62" s="115" t="s">
        <v>318</v>
      </c>
      <c r="G62" s="115" t="s">
        <v>318</v>
      </c>
      <c r="H62" s="115" t="s">
        <v>2029</v>
      </c>
      <c r="I62" s="115" t="s">
        <v>979</v>
      </c>
      <c r="J62" s="128">
        <v>1633652654</v>
      </c>
      <c r="K62" s="115" t="s">
        <v>318</v>
      </c>
      <c r="L62" s="115" t="s">
        <v>2026</v>
      </c>
      <c r="M62" s="115" t="s">
        <v>2026</v>
      </c>
      <c r="N62" s="115"/>
    </row>
    <row r="63" spans="2:14" x14ac:dyDescent="0.35">
      <c r="B63" s="115" t="str">
        <f>VLOOKUP(C63,Companies[],5,FALSE)</f>
        <v>Minier</v>
      </c>
      <c r="C63" s="115" t="s">
        <v>1960</v>
      </c>
      <c r="D63" s="115" t="s">
        <v>1949</v>
      </c>
      <c r="E63" s="115" t="s">
        <v>1989</v>
      </c>
      <c r="F63" s="115" t="s">
        <v>318</v>
      </c>
      <c r="G63" s="115" t="s">
        <v>318</v>
      </c>
      <c r="H63" s="115" t="s">
        <v>2029</v>
      </c>
      <c r="I63" s="115" t="s">
        <v>979</v>
      </c>
      <c r="J63" s="128">
        <v>6398001019</v>
      </c>
      <c r="K63" s="115" t="s">
        <v>318</v>
      </c>
      <c r="L63" s="115" t="s">
        <v>2026</v>
      </c>
      <c r="M63" s="115" t="s">
        <v>2026</v>
      </c>
      <c r="N63" s="115"/>
    </row>
    <row r="64" spans="2:14" x14ac:dyDescent="0.35">
      <c r="B64" s="115" t="str">
        <f>VLOOKUP(C64,Companies[],5,FALSE)</f>
        <v>Minier</v>
      </c>
      <c r="C64" s="115" t="s">
        <v>1960</v>
      </c>
      <c r="D64" s="115" t="s">
        <v>1949</v>
      </c>
      <c r="E64" s="115" t="s">
        <v>1983</v>
      </c>
      <c r="F64" s="115" t="s">
        <v>318</v>
      </c>
      <c r="G64" s="115" t="s">
        <v>318</v>
      </c>
      <c r="H64" s="115" t="s">
        <v>2029</v>
      </c>
      <c r="I64" s="115" t="s">
        <v>979</v>
      </c>
      <c r="J64" s="128">
        <v>100167746012</v>
      </c>
      <c r="K64" s="115" t="s">
        <v>318</v>
      </c>
      <c r="L64" s="115" t="s">
        <v>2026</v>
      </c>
      <c r="M64" s="115" t="s">
        <v>2026</v>
      </c>
      <c r="N64" s="115"/>
    </row>
    <row r="65" spans="2:14" x14ac:dyDescent="0.35">
      <c r="B65" s="115" t="str">
        <f>VLOOKUP(C65,Companies[],5,FALSE)</f>
        <v>Minier</v>
      </c>
      <c r="C65" s="115" t="s">
        <v>1960</v>
      </c>
      <c r="D65" s="115" t="s">
        <v>1951</v>
      </c>
      <c r="E65" s="115" t="s">
        <v>2006</v>
      </c>
      <c r="F65" s="115" t="s">
        <v>318</v>
      </c>
      <c r="G65" s="115" t="s">
        <v>318</v>
      </c>
      <c r="H65" s="115" t="s">
        <v>2029</v>
      </c>
      <c r="I65" s="115" t="s">
        <v>979</v>
      </c>
      <c r="J65" s="128">
        <v>74120000</v>
      </c>
      <c r="K65" s="115" t="s">
        <v>318</v>
      </c>
      <c r="L65" s="115" t="s">
        <v>2026</v>
      </c>
      <c r="M65" s="115" t="s">
        <v>2026</v>
      </c>
      <c r="N65" s="115"/>
    </row>
    <row r="66" spans="2:14" x14ac:dyDescent="0.35">
      <c r="B66" s="115" t="str">
        <f>VLOOKUP(C66,Companies[],5,FALSE)</f>
        <v>Minier</v>
      </c>
      <c r="C66" s="115" t="s">
        <v>1960</v>
      </c>
      <c r="D66" s="115" t="s">
        <v>1953</v>
      </c>
      <c r="E66" s="115" t="s">
        <v>2004</v>
      </c>
      <c r="F66" s="115" t="s">
        <v>318</v>
      </c>
      <c r="G66" s="115" t="s">
        <v>318</v>
      </c>
      <c r="H66" s="115" t="s">
        <v>2029</v>
      </c>
      <c r="I66" s="115" t="s">
        <v>979</v>
      </c>
      <c r="J66" s="128">
        <v>1289952253</v>
      </c>
      <c r="K66" s="115" t="s">
        <v>318</v>
      </c>
      <c r="L66" s="115" t="s">
        <v>2026</v>
      </c>
      <c r="M66" s="115" t="s">
        <v>2026</v>
      </c>
      <c r="N66" s="115"/>
    </row>
    <row r="67" spans="2:14" x14ac:dyDescent="0.35">
      <c r="B67" s="115" t="str">
        <f>VLOOKUP(C67,Companies[],5,FALSE)</f>
        <v>Minier</v>
      </c>
      <c r="C67" s="115" t="s">
        <v>1960</v>
      </c>
      <c r="D67" s="115" t="s">
        <v>2022</v>
      </c>
      <c r="E67" s="115" t="s">
        <v>2021</v>
      </c>
      <c r="F67" s="115" t="s">
        <v>318</v>
      </c>
      <c r="G67" s="115" t="s">
        <v>318</v>
      </c>
      <c r="H67" s="115" t="s">
        <v>2029</v>
      </c>
      <c r="I67" s="115" t="s">
        <v>979</v>
      </c>
      <c r="J67" s="128">
        <v>284137642</v>
      </c>
      <c r="K67" s="115" t="s">
        <v>318</v>
      </c>
      <c r="L67" s="115" t="s">
        <v>2026</v>
      </c>
      <c r="M67" s="115" t="s">
        <v>2026</v>
      </c>
      <c r="N67" s="115"/>
    </row>
    <row r="68" spans="2:14" x14ac:dyDescent="0.35">
      <c r="B68" s="115" t="e">
        <f>VLOOKUP(C68,Companies[],5,FALSE)</f>
        <v>#N/A</v>
      </c>
      <c r="C68" s="115" t="s">
        <v>2033</v>
      </c>
      <c r="D68" s="115" t="s">
        <v>1947</v>
      </c>
      <c r="E68" s="115" t="s">
        <v>2011</v>
      </c>
      <c r="F68" s="115" t="s">
        <v>318</v>
      </c>
      <c r="G68" s="115" t="s">
        <v>318</v>
      </c>
      <c r="H68" s="115" t="s">
        <v>2029</v>
      </c>
      <c r="I68" s="115" t="s">
        <v>979</v>
      </c>
      <c r="J68" s="128">
        <v>12795000</v>
      </c>
      <c r="K68" s="115" t="s">
        <v>318</v>
      </c>
      <c r="L68" s="115" t="s">
        <v>2026</v>
      </c>
      <c r="M68" s="115" t="s">
        <v>2026</v>
      </c>
      <c r="N68" s="115"/>
    </row>
    <row r="69" spans="2:14" x14ac:dyDescent="0.35">
      <c r="B69" s="115" t="e">
        <f>VLOOKUP(C69,Companies[],5,FALSE)</f>
        <v>#N/A</v>
      </c>
      <c r="C69" s="115" t="s">
        <v>2033</v>
      </c>
      <c r="D69" s="115" t="s">
        <v>1948</v>
      </c>
      <c r="E69" s="115" t="s">
        <v>1986</v>
      </c>
      <c r="F69" s="115" t="s">
        <v>318</v>
      </c>
      <c r="G69" s="115" t="s">
        <v>318</v>
      </c>
      <c r="H69" s="115" t="s">
        <v>2029</v>
      </c>
      <c r="I69" s="115" t="s">
        <v>979</v>
      </c>
      <c r="J69" s="128">
        <v>3211553875</v>
      </c>
      <c r="K69" s="115" t="s">
        <v>318</v>
      </c>
      <c r="L69" s="115" t="s">
        <v>2026</v>
      </c>
      <c r="M69" s="115" t="s">
        <v>2026</v>
      </c>
      <c r="N69" s="115"/>
    </row>
    <row r="70" spans="2:14" x14ac:dyDescent="0.35">
      <c r="B70" s="115" t="e">
        <f>VLOOKUP(C70,Companies[],5,FALSE)</f>
        <v>#N/A</v>
      </c>
      <c r="C70" s="115" t="s">
        <v>2033</v>
      </c>
      <c r="D70" s="115" t="s">
        <v>1948</v>
      </c>
      <c r="E70" s="115" t="s">
        <v>1997</v>
      </c>
      <c r="F70" s="115" t="s">
        <v>318</v>
      </c>
      <c r="G70" s="115" t="s">
        <v>318</v>
      </c>
      <c r="H70" s="115" t="s">
        <v>2029</v>
      </c>
      <c r="I70" s="115" t="s">
        <v>979</v>
      </c>
      <c r="J70" s="128">
        <v>6379654389</v>
      </c>
      <c r="K70" s="115" t="s">
        <v>318</v>
      </c>
      <c r="L70" s="115" t="s">
        <v>2026</v>
      </c>
      <c r="M70" s="115" t="s">
        <v>2026</v>
      </c>
      <c r="N70" s="115"/>
    </row>
    <row r="71" spans="2:14" x14ac:dyDescent="0.35">
      <c r="B71" s="115" t="e">
        <f>VLOOKUP(C71,Companies[],5,FALSE)</f>
        <v>#N/A</v>
      </c>
      <c r="C71" s="115" t="s">
        <v>2033</v>
      </c>
      <c r="D71" s="115" t="s">
        <v>1949</v>
      </c>
      <c r="E71" s="115" t="s">
        <v>1989</v>
      </c>
      <c r="F71" s="115" t="s">
        <v>318</v>
      </c>
      <c r="G71" s="115" t="s">
        <v>318</v>
      </c>
      <c r="H71" s="115" t="s">
        <v>2029</v>
      </c>
      <c r="I71" s="115" t="s">
        <v>979</v>
      </c>
      <c r="J71" s="128">
        <v>33331877418</v>
      </c>
      <c r="K71" s="115" t="s">
        <v>318</v>
      </c>
      <c r="L71" s="115" t="s">
        <v>2026</v>
      </c>
      <c r="M71" s="115" t="s">
        <v>2026</v>
      </c>
      <c r="N71" s="115"/>
    </row>
    <row r="72" spans="2:14" x14ac:dyDescent="0.35">
      <c r="B72" s="115" t="e">
        <f>VLOOKUP(C72,Companies[],5,FALSE)</f>
        <v>#N/A</v>
      </c>
      <c r="C72" s="115" t="s">
        <v>2033</v>
      </c>
      <c r="D72" s="115" t="s">
        <v>1944</v>
      </c>
      <c r="E72" s="115" t="s">
        <v>1987</v>
      </c>
      <c r="F72" s="115" t="s">
        <v>318</v>
      </c>
      <c r="G72" s="115" t="s">
        <v>318</v>
      </c>
      <c r="H72" s="115" t="s">
        <v>2029</v>
      </c>
      <c r="I72" s="115" t="s">
        <v>979</v>
      </c>
      <c r="J72" s="128">
        <v>28651650</v>
      </c>
      <c r="K72" s="115" t="s">
        <v>318</v>
      </c>
      <c r="L72" s="115" t="s">
        <v>2026</v>
      </c>
      <c r="M72" s="115" t="s">
        <v>2026</v>
      </c>
      <c r="N72" s="115"/>
    </row>
    <row r="73" spans="2:14" x14ac:dyDescent="0.35">
      <c r="B73" s="115" t="e">
        <f>VLOOKUP(C73,Companies[],5,FALSE)</f>
        <v>#N/A</v>
      </c>
      <c r="C73" s="115" t="s">
        <v>2033</v>
      </c>
      <c r="D73" s="115" t="s">
        <v>1946</v>
      </c>
      <c r="E73" s="115" t="s">
        <v>2000</v>
      </c>
      <c r="F73" s="115" t="s">
        <v>318</v>
      </c>
      <c r="G73" s="115" t="s">
        <v>318</v>
      </c>
      <c r="H73" s="115" t="s">
        <v>2029</v>
      </c>
      <c r="I73" s="115" t="s">
        <v>979</v>
      </c>
      <c r="J73" s="128">
        <v>8407196061</v>
      </c>
      <c r="K73" s="115" t="s">
        <v>318</v>
      </c>
      <c r="L73" s="115" t="s">
        <v>2026</v>
      </c>
      <c r="M73" s="115" t="s">
        <v>2026</v>
      </c>
      <c r="N73" s="115"/>
    </row>
    <row r="74" spans="2:14" x14ac:dyDescent="0.35">
      <c r="B74" s="115" t="e">
        <f>VLOOKUP(C74,Companies[],5,FALSE)</f>
        <v>#N/A</v>
      </c>
      <c r="C74" s="115" t="s">
        <v>2033</v>
      </c>
      <c r="D74" s="115" t="s">
        <v>2022</v>
      </c>
      <c r="E74" s="115" t="s">
        <v>2021</v>
      </c>
      <c r="F74" s="115" t="s">
        <v>318</v>
      </c>
      <c r="G74" s="115" t="s">
        <v>318</v>
      </c>
      <c r="H74" s="115" t="s">
        <v>2029</v>
      </c>
      <c r="I74" s="115" t="s">
        <v>979</v>
      </c>
      <c r="J74" s="128">
        <v>713974884</v>
      </c>
      <c r="K74" s="115" t="s">
        <v>318</v>
      </c>
      <c r="L74" s="115" t="s">
        <v>2026</v>
      </c>
      <c r="M74" s="115" t="s">
        <v>2026</v>
      </c>
      <c r="N74" s="115"/>
    </row>
    <row r="75" spans="2:14" x14ac:dyDescent="0.35">
      <c r="B75" s="115" t="str">
        <f>VLOOKUP(C75,Companies[],5,FALSE)</f>
        <v>Minier</v>
      </c>
      <c r="C75" s="115" t="s">
        <v>1968</v>
      </c>
      <c r="D75" s="115" t="s">
        <v>1948</v>
      </c>
      <c r="E75" s="115" t="s">
        <v>1997</v>
      </c>
      <c r="F75" s="115" t="s">
        <v>318</v>
      </c>
      <c r="G75" s="115" t="s">
        <v>318</v>
      </c>
      <c r="H75" s="115" t="s">
        <v>2029</v>
      </c>
      <c r="I75" s="115" t="s">
        <v>979</v>
      </c>
      <c r="J75" s="128">
        <v>7143554107</v>
      </c>
      <c r="K75" s="115" t="s">
        <v>318</v>
      </c>
      <c r="L75" s="115" t="s">
        <v>2026</v>
      </c>
      <c r="M75" s="115" t="s">
        <v>2026</v>
      </c>
      <c r="N75" s="115"/>
    </row>
    <row r="76" spans="2:14" x14ac:dyDescent="0.35">
      <c r="B76" s="115" t="str">
        <f>VLOOKUP(C76,Companies[],5,FALSE)</f>
        <v>Minier</v>
      </c>
      <c r="C76" s="115" t="s">
        <v>1968</v>
      </c>
      <c r="D76" s="115" t="s">
        <v>1948</v>
      </c>
      <c r="E76" s="115" t="s">
        <v>1994</v>
      </c>
      <c r="F76" s="115" t="s">
        <v>318</v>
      </c>
      <c r="G76" s="115" t="s">
        <v>318</v>
      </c>
      <c r="H76" s="115" t="s">
        <v>2029</v>
      </c>
      <c r="I76" s="115" t="s">
        <v>979</v>
      </c>
      <c r="J76" s="128">
        <v>40697706120</v>
      </c>
      <c r="K76" s="115" t="s">
        <v>318</v>
      </c>
      <c r="L76" s="115" t="s">
        <v>2026</v>
      </c>
      <c r="M76" s="115" t="s">
        <v>2026</v>
      </c>
      <c r="N76" s="115"/>
    </row>
    <row r="77" spans="2:14" x14ac:dyDescent="0.35">
      <c r="B77" s="115" t="str">
        <f>VLOOKUP(C77,Companies[],5,FALSE)</f>
        <v>Minier</v>
      </c>
      <c r="C77" s="115" t="s">
        <v>1968</v>
      </c>
      <c r="D77" s="115" t="s">
        <v>1949</v>
      </c>
      <c r="E77" s="115" t="s">
        <v>1983</v>
      </c>
      <c r="F77" s="115" t="s">
        <v>318</v>
      </c>
      <c r="G77" s="115" t="s">
        <v>318</v>
      </c>
      <c r="H77" s="115" t="s">
        <v>2029</v>
      </c>
      <c r="I77" s="115" t="s">
        <v>979</v>
      </c>
      <c r="J77" s="128">
        <v>60926429</v>
      </c>
      <c r="K77" s="115" t="s">
        <v>318</v>
      </c>
      <c r="L77" s="115" t="s">
        <v>2026</v>
      </c>
      <c r="M77" s="115" t="s">
        <v>2026</v>
      </c>
      <c r="N77" s="115"/>
    </row>
    <row r="78" spans="2:14" x14ac:dyDescent="0.35">
      <c r="B78" s="115" t="str">
        <f>VLOOKUP(C78,Companies[],5,FALSE)</f>
        <v>Minier</v>
      </c>
      <c r="C78" s="115" t="s">
        <v>1968</v>
      </c>
      <c r="D78" s="115" t="s">
        <v>1949</v>
      </c>
      <c r="E78" s="115" t="s">
        <v>1989</v>
      </c>
      <c r="F78" s="115" t="s">
        <v>318</v>
      </c>
      <c r="G78" s="115" t="s">
        <v>318</v>
      </c>
      <c r="H78" s="115" t="s">
        <v>2029</v>
      </c>
      <c r="I78" s="115" t="s">
        <v>979</v>
      </c>
      <c r="J78" s="128">
        <v>40125300800</v>
      </c>
      <c r="K78" s="115" t="s">
        <v>318</v>
      </c>
      <c r="L78" s="115" t="s">
        <v>2026</v>
      </c>
      <c r="M78" s="115" t="s">
        <v>2026</v>
      </c>
      <c r="N78" s="115"/>
    </row>
    <row r="79" spans="2:14" x14ac:dyDescent="0.35">
      <c r="B79" s="115" t="str">
        <f>VLOOKUP(C79,Companies[],5,FALSE)</f>
        <v>Minier</v>
      </c>
      <c r="C79" s="115" t="s">
        <v>1968</v>
      </c>
      <c r="D79" s="115" t="s">
        <v>1946</v>
      </c>
      <c r="E79" s="115" t="s">
        <v>2000</v>
      </c>
      <c r="F79" s="115" t="s">
        <v>318</v>
      </c>
      <c r="G79" s="115" t="s">
        <v>318</v>
      </c>
      <c r="H79" s="115" t="s">
        <v>2029</v>
      </c>
      <c r="I79" s="115" t="s">
        <v>979</v>
      </c>
      <c r="J79" s="128">
        <v>2988667279</v>
      </c>
      <c r="K79" s="115" t="s">
        <v>318</v>
      </c>
      <c r="L79" s="115" t="s">
        <v>2026</v>
      </c>
      <c r="M79" s="115" t="s">
        <v>2026</v>
      </c>
      <c r="N79" s="115"/>
    </row>
    <row r="80" spans="2:14" x14ac:dyDescent="0.35">
      <c r="B80" s="115" t="str">
        <f>VLOOKUP(C80,Companies[],5,FALSE)</f>
        <v>Minier</v>
      </c>
      <c r="C80" s="115" t="s">
        <v>1968</v>
      </c>
      <c r="D80" s="115" t="s">
        <v>2022</v>
      </c>
      <c r="E80" s="115" t="s">
        <v>2021</v>
      </c>
      <c r="F80" s="115" t="s">
        <v>318</v>
      </c>
      <c r="G80" s="115" t="s">
        <v>318</v>
      </c>
      <c r="H80" s="115" t="s">
        <v>2029</v>
      </c>
      <c r="I80" s="115" t="s">
        <v>979</v>
      </c>
      <c r="J80" s="128">
        <v>242356700</v>
      </c>
      <c r="K80" s="115" t="s">
        <v>318</v>
      </c>
      <c r="L80" s="115" t="s">
        <v>2026</v>
      </c>
      <c r="M80" s="115" t="s">
        <v>2026</v>
      </c>
      <c r="N80" s="115"/>
    </row>
    <row r="81" spans="2:14" x14ac:dyDescent="0.35">
      <c r="B81" s="115" t="str">
        <f>VLOOKUP(C81,Companies[],5,FALSE)</f>
        <v>Minier</v>
      </c>
      <c r="C81" s="115" t="s">
        <v>1969</v>
      </c>
      <c r="D81" s="115" t="s">
        <v>1948</v>
      </c>
      <c r="E81" s="115" t="s">
        <v>1985</v>
      </c>
      <c r="F81" s="115" t="s">
        <v>318</v>
      </c>
      <c r="G81" s="115" t="s">
        <v>318</v>
      </c>
      <c r="H81" s="115" t="s">
        <v>2029</v>
      </c>
      <c r="I81" s="115" t="s">
        <v>979</v>
      </c>
      <c r="J81" s="128">
        <v>2958044694</v>
      </c>
      <c r="K81" s="115" t="s">
        <v>318</v>
      </c>
      <c r="L81" s="115" t="s">
        <v>2026</v>
      </c>
      <c r="M81" s="115" t="s">
        <v>2026</v>
      </c>
      <c r="N81" s="115"/>
    </row>
    <row r="82" spans="2:14" x14ac:dyDescent="0.35">
      <c r="B82" s="115" t="str">
        <f>VLOOKUP(C82,Companies[],5,FALSE)</f>
        <v>Minier</v>
      </c>
      <c r="C82" s="115" t="s">
        <v>1969</v>
      </c>
      <c r="D82" s="115" t="s">
        <v>1948</v>
      </c>
      <c r="E82" s="115" t="s">
        <v>1997</v>
      </c>
      <c r="F82" s="115" t="s">
        <v>318</v>
      </c>
      <c r="G82" s="115" t="s">
        <v>318</v>
      </c>
      <c r="H82" s="115" t="s">
        <v>2029</v>
      </c>
      <c r="I82" s="115" t="s">
        <v>979</v>
      </c>
      <c r="J82" s="128">
        <v>13859925</v>
      </c>
      <c r="K82" s="115" t="s">
        <v>318</v>
      </c>
      <c r="L82" s="115" t="s">
        <v>2026</v>
      </c>
      <c r="M82" s="115" t="s">
        <v>2026</v>
      </c>
      <c r="N82" s="115"/>
    </row>
    <row r="83" spans="2:14" x14ac:dyDescent="0.35">
      <c r="B83" s="115" t="str">
        <f>VLOOKUP(C83,Companies[],5,FALSE)</f>
        <v>Minier</v>
      </c>
      <c r="C83" s="115" t="s">
        <v>1969</v>
      </c>
      <c r="D83" s="115" t="s">
        <v>1948</v>
      </c>
      <c r="E83" s="115" t="s">
        <v>1994</v>
      </c>
      <c r="F83" s="115" t="s">
        <v>318</v>
      </c>
      <c r="G83" s="115" t="s">
        <v>318</v>
      </c>
      <c r="H83" s="115" t="s">
        <v>2029</v>
      </c>
      <c r="I83" s="115" t="s">
        <v>979</v>
      </c>
      <c r="J83" s="128">
        <v>10287214951</v>
      </c>
      <c r="K83" s="115" t="s">
        <v>318</v>
      </c>
      <c r="L83" s="115" t="s">
        <v>2026</v>
      </c>
      <c r="M83" s="115" t="s">
        <v>2026</v>
      </c>
      <c r="N83" s="115"/>
    </row>
    <row r="84" spans="2:14" x14ac:dyDescent="0.35">
      <c r="B84" s="115" t="str">
        <f>VLOOKUP(C84,Companies[],5,FALSE)</f>
        <v>Minier</v>
      </c>
      <c r="C84" s="115" t="s">
        <v>1969</v>
      </c>
      <c r="D84" s="115" t="s">
        <v>1949</v>
      </c>
      <c r="E84" s="115" t="s">
        <v>1983</v>
      </c>
      <c r="F84" s="115" t="s">
        <v>318</v>
      </c>
      <c r="G84" s="115" t="s">
        <v>318</v>
      </c>
      <c r="H84" s="115" t="s">
        <v>2029</v>
      </c>
      <c r="I84" s="115" t="s">
        <v>979</v>
      </c>
      <c r="J84" s="128">
        <v>11151677743</v>
      </c>
      <c r="K84" s="115" t="s">
        <v>318</v>
      </c>
      <c r="L84" s="115" t="s">
        <v>2026</v>
      </c>
      <c r="M84" s="115" t="s">
        <v>2026</v>
      </c>
      <c r="N84" s="115"/>
    </row>
    <row r="85" spans="2:14" x14ac:dyDescent="0.35">
      <c r="B85" s="115" t="str">
        <f>VLOOKUP(C85,Companies[],5,FALSE)</f>
        <v>Minier</v>
      </c>
      <c r="C85" s="115" t="s">
        <v>1969</v>
      </c>
      <c r="D85" s="115" t="s">
        <v>1949</v>
      </c>
      <c r="E85" s="115" t="s">
        <v>1989</v>
      </c>
      <c r="F85" s="115" t="s">
        <v>318</v>
      </c>
      <c r="G85" s="115" t="s">
        <v>318</v>
      </c>
      <c r="H85" s="115" t="s">
        <v>2029</v>
      </c>
      <c r="I85" s="115" t="s">
        <v>979</v>
      </c>
      <c r="J85" s="128">
        <v>5410076786</v>
      </c>
      <c r="K85" s="115" t="s">
        <v>318</v>
      </c>
      <c r="L85" s="115" t="s">
        <v>2026</v>
      </c>
      <c r="M85" s="115" t="s">
        <v>2026</v>
      </c>
      <c r="N85" s="115"/>
    </row>
    <row r="86" spans="2:14" x14ac:dyDescent="0.35">
      <c r="B86" s="115" t="str">
        <f>VLOOKUP(C86,Companies[],5,FALSE)</f>
        <v>Minier</v>
      </c>
      <c r="C86" s="115" t="s">
        <v>1969</v>
      </c>
      <c r="D86" s="115" t="s">
        <v>1946</v>
      </c>
      <c r="E86" s="115" t="s">
        <v>2000</v>
      </c>
      <c r="F86" s="115" t="s">
        <v>318</v>
      </c>
      <c r="G86" s="115" t="s">
        <v>318</v>
      </c>
      <c r="H86" s="115" t="s">
        <v>2029</v>
      </c>
      <c r="I86" s="115" t="s">
        <v>979</v>
      </c>
      <c r="J86" s="128">
        <v>4824550730</v>
      </c>
      <c r="K86" s="115" t="s">
        <v>318</v>
      </c>
      <c r="L86" s="115" t="s">
        <v>2026</v>
      </c>
      <c r="M86" s="115" t="s">
        <v>2026</v>
      </c>
      <c r="N86" s="115"/>
    </row>
    <row r="87" spans="2:14" x14ac:dyDescent="0.35">
      <c r="B87" s="115" t="str">
        <f>VLOOKUP(C87,Companies[],5,FALSE)</f>
        <v>Minier</v>
      </c>
      <c r="C87" s="115" t="s">
        <v>1969</v>
      </c>
      <c r="D87" s="115" t="s">
        <v>1953</v>
      </c>
      <c r="E87" s="115" t="s">
        <v>2004</v>
      </c>
      <c r="F87" s="115" t="s">
        <v>318</v>
      </c>
      <c r="G87" s="115" t="s">
        <v>318</v>
      </c>
      <c r="H87" s="115" t="s">
        <v>2029</v>
      </c>
      <c r="I87" s="115" t="s">
        <v>979</v>
      </c>
      <c r="J87" s="128">
        <v>1378498228</v>
      </c>
      <c r="K87" s="115" t="s">
        <v>318</v>
      </c>
      <c r="L87" s="115" t="s">
        <v>2026</v>
      </c>
      <c r="M87" s="115" t="s">
        <v>2026</v>
      </c>
      <c r="N87" s="115"/>
    </row>
    <row r="88" spans="2:14" x14ac:dyDescent="0.35">
      <c r="B88" s="115" t="str">
        <f>VLOOKUP(C88,Companies[],5,FALSE)</f>
        <v>Minier</v>
      </c>
      <c r="C88" s="115" t="s">
        <v>1970</v>
      </c>
      <c r="D88" s="115" t="s">
        <v>1948</v>
      </c>
      <c r="E88" s="115" t="s">
        <v>1986</v>
      </c>
      <c r="F88" s="115" t="s">
        <v>318</v>
      </c>
      <c r="G88" s="115" t="s">
        <v>318</v>
      </c>
      <c r="H88" s="115" t="s">
        <v>2029</v>
      </c>
      <c r="I88" s="115" t="s">
        <v>979</v>
      </c>
      <c r="J88" s="128">
        <v>5825642349</v>
      </c>
      <c r="K88" s="115" t="s">
        <v>318</v>
      </c>
      <c r="L88" s="115" t="s">
        <v>2026</v>
      </c>
      <c r="M88" s="115" t="s">
        <v>2026</v>
      </c>
      <c r="N88" s="115"/>
    </row>
    <row r="89" spans="2:14" x14ac:dyDescent="0.35">
      <c r="B89" s="115" t="str">
        <f>VLOOKUP(C89,Companies[],5,FALSE)</f>
        <v>Minier</v>
      </c>
      <c r="C89" s="115" t="s">
        <v>1970</v>
      </c>
      <c r="D89" s="115" t="s">
        <v>1948</v>
      </c>
      <c r="E89" s="115" t="s">
        <v>1997</v>
      </c>
      <c r="F89" s="115" t="s">
        <v>318</v>
      </c>
      <c r="G89" s="115" t="s">
        <v>318</v>
      </c>
      <c r="H89" s="115" t="s">
        <v>2029</v>
      </c>
      <c r="I89" s="115" t="s">
        <v>979</v>
      </c>
      <c r="J89" s="128">
        <v>655102040</v>
      </c>
      <c r="K89" s="115" t="s">
        <v>318</v>
      </c>
      <c r="L89" s="115" t="s">
        <v>2026</v>
      </c>
      <c r="M89" s="115" t="s">
        <v>2026</v>
      </c>
      <c r="N89" s="115"/>
    </row>
    <row r="90" spans="2:14" x14ac:dyDescent="0.35">
      <c r="B90" s="115" t="str">
        <f>VLOOKUP(C90,Companies[],5,FALSE)</f>
        <v>Minier</v>
      </c>
      <c r="C90" s="115" t="s">
        <v>1970</v>
      </c>
      <c r="D90" s="115" t="s">
        <v>1948</v>
      </c>
      <c r="E90" s="115" t="s">
        <v>1994</v>
      </c>
      <c r="F90" s="115" t="s">
        <v>318</v>
      </c>
      <c r="G90" s="115" t="s">
        <v>318</v>
      </c>
      <c r="H90" s="115" t="s">
        <v>2029</v>
      </c>
      <c r="I90" s="115" t="s">
        <v>979</v>
      </c>
      <c r="J90" s="128">
        <v>27246562498</v>
      </c>
      <c r="K90" s="115" t="s">
        <v>318</v>
      </c>
      <c r="L90" s="115" t="s">
        <v>2026</v>
      </c>
      <c r="M90" s="115" t="s">
        <v>2026</v>
      </c>
      <c r="N90" s="115"/>
    </row>
    <row r="91" spans="2:14" x14ac:dyDescent="0.35">
      <c r="B91" s="115" t="str">
        <f>VLOOKUP(C91,Companies[],5,FALSE)</f>
        <v>Minier</v>
      </c>
      <c r="C91" s="115" t="s">
        <v>1970</v>
      </c>
      <c r="D91" s="115" t="s">
        <v>1949</v>
      </c>
      <c r="E91" s="115" t="s">
        <v>1989</v>
      </c>
      <c r="F91" s="115" t="s">
        <v>318</v>
      </c>
      <c r="G91" s="115" t="s">
        <v>318</v>
      </c>
      <c r="H91" s="115" t="s">
        <v>2029</v>
      </c>
      <c r="I91" s="115" t="s">
        <v>979</v>
      </c>
      <c r="J91" s="128">
        <v>19433118766</v>
      </c>
      <c r="K91" s="115" t="s">
        <v>318</v>
      </c>
      <c r="L91" s="115" t="s">
        <v>2026</v>
      </c>
      <c r="M91" s="115" t="s">
        <v>2026</v>
      </c>
      <c r="N91" s="115"/>
    </row>
    <row r="92" spans="2:14" x14ac:dyDescent="0.35">
      <c r="B92" s="115" t="str">
        <f>VLOOKUP(C92,Companies[],5,FALSE)</f>
        <v>Minier</v>
      </c>
      <c r="C92" s="115" t="s">
        <v>1970</v>
      </c>
      <c r="D92" s="115" t="s">
        <v>1949</v>
      </c>
      <c r="E92" s="115" t="s">
        <v>2001</v>
      </c>
      <c r="F92" s="115" t="s">
        <v>318</v>
      </c>
      <c r="G92" s="115" t="s">
        <v>318</v>
      </c>
      <c r="H92" s="115" t="s">
        <v>2029</v>
      </c>
      <c r="I92" s="115" t="s">
        <v>979</v>
      </c>
      <c r="J92" s="128">
        <v>750000000</v>
      </c>
      <c r="K92" s="115" t="s">
        <v>318</v>
      </c>
      <c r="L92" s="115" t="s">
        <v>2026</v>
      </c>
      <c r="M92" s="115" t="s">
        <v>2026</v>
      </c>
      <c r="N92" s="115"/>
    </row>
    <row r="93" spans="2:14" x14ac:dyDescent="0.35">
      <c r="B93" s="115" t="str">
        <f>VLOOKUP(C93,Companies[],5,FALSE)</f>
        <v>Minier</v>
      </c>
      <c r="C93" s="115" t="s">
        <v>1970</v>
      </c>
      <c r="D93" s="115" t="s">
        <v>1944</v>
      </c>
      <c r="E93" s="115" t="s">
        <v>1987</v>
      </c>
      <c r="F93" s="115" t="s">
        <v>318</v>
      </c>
      <c r="G93" s="115" t="s">
        <v>318</v>
      </c>
      <c r="H93" s="115" t="s">
        <v>2029</v>
      </c>
      <c r="I93" s="115" t="s">
        <v>979</v>
      </c>
      <c r="J93" s="128">
        <v>23862912074</v>
      </c>
      <c r="K93" s="115" t="s">
        <v>318</v>
      </c>
      <c r="L93" s="115" t="s">
        <v>2026</v>
      </c>
      <c r="M93" s="115" t="s">
        <v>2026</v>
      </c>
      <c r="N93" s="115"/>
    </row>
    <row r="94" spans="2:14" x14ac:dyDescent="0.35">
      <c r="B94" s="115" t="str">
        <f>VLOOKUP(C94,Companies[],5,FALSE)</f>
        <v>Minier</v>
      </c>
      <c r="C94" s="115" t="s">
        <v>1970</v>
      </c>
      <c r="D94" s="115" t="s">
        <v>1946</v>
      </c>
      <c r="E94" s="115" t="s">
        <v>2000</v>
      </c>
      <c r="F94" s="115" t="s">
        <v>318</v>
      </c>
      <c r="G94" s="115" t="s">
        <v>318</v>
      </c>
      <c r="H94" s="115" t="s">
        <v>2029</v>
      </c>
      <c r="I94" s="115" t="s">
        <v>979</v>
      </c>
      <c r="J94" s="128">
        <v>4352626520</v>
      </c>
      <c r="K94" s="115" t="s">
        <v>318</v>
      </c>
      <c r="L94" s="115" t="s">
        <v>2026</v>
      </c>
      <c r="M94" s="115" t="s">
        <v>2026</v>
      </c>
      <c r="N94" s="115"/>
    </row>
    <row r="95" spans="2:14" x14ac:dyDescent="0.35">
      <c r="B95" s="115" t="str">
        <f>VLOOKUP(C95,Companies[],5,FALSE)</f>
        <v>Minier</v>
      </c>
      <c r="C95" s="115" t="s">
        <v>1970</v>
      </c>
      <c r="D95" s="115" t="s">
        <v>1953</v>
      </c>
      <c r="E95" s="115" t="s">
        <v>2004</v>
      </c>
      <c r="F95" s="115" t="s">
        <v>318</v>
      </c>
      <c r="G95" s="115" t="s">
        <v>318</v>
      </c>
      <c r="H95" s="115" t="s">
        <v>2029</v>
      </c>
      <c r="I95" s="115" t="s">
        <v>979</v>
      </c>
      <c r="J95" s="128">
        <v>472548639</v>
      </c>
      <c r="K95" s="115" t="s">
        <v>318</v>
      </c>
      <c r="L95" s="115" t="s">
        <v>2026</v>
      </c>
      <c r="M95" s="115" t="s">
        <v>2026</v>
      </c>
      <c r="N95" s="115"/>
    </row>
    <row r="96" spans="2:14" x14ac:dyDescent="0.35">
      <c r="B96" s="115" t="str">
        <f>VLOOKUP(C96,Companies[],5,FALSE)</f>
        <v>Minier</v>
      </c>
      <c r="C96" s="115" t="s">
        <v>1970</v>
      </c>
      <c r="D96" s="115" t="s">
        <v>2022</v>
      </c>
      <c r="E96" s="115" t="s">
        <v>2021</v>
      </c>
      <c r="F96" s="115" t="s">
        <v>318</v>
      </c>
      <c r="G96" s="115" t="s">
        <v>318</v>
      </c>
      <c r="H96" s="115" t="s">
        <v>2029</v>
      </c>
      <c r="I96" s="115" t="s">
        <v>979</v>
      </c>
      <c r="J96" s="128">
        <v>9970347</v>
      </c>
      <c r="K96" s="115" t="s">
        <v>318</v>
      </c>
      <c r="L96" s="115" t="s">
        <v>2026</v>
      </c>
      <c r="M96" s="115" t="s">
        <v>2026</v>
      </c>
      <c r="N96" s="115"/>
    </row>
    <row r="97" spans="2:14" x14ac:dyDescent="0.35">
      <c r="B97" s="115" t="str">
        <f>VLOOKUP(C97,Companies[],5,FALSE)</f>
        <v>Minier</v>
      </c>
      <c r="C97" s="115" t="s">
        <v>1970</v>
      </c>
      <c r="D97" s="115" t="s">
        <v>2025</v>
      </c>
      <c r="E97" s="115" t="s">
        <v>2024</v>
      </c>
      <c r="F97" s="115" t="s">
        <v>318</v>
      </c>
      <c r="G97" s="115" t="s">
        <v>318</v>
      </c>
      <c r="H97" s="115" t="s">
        <v>2029</v>
      </c>
      <c r="I97" s="115" t="s">
        <v>979</v>
      </c>
      <c r="J97" s="128">
        <v>177011480</v>
      </c>
      <c r="K97" s="115" t="s">
        <v>318</v>
      </c>
      <c r="L97" s="115" t="s">
        <v>2026</v>
      </c>
      <c r="M97" s="115" t="s">
        <v>2026</v>
      </c>
      <c r="N97" s="115"/>
    </row>
    <row r="98" spans="2:14" x14ac:dyDescent="0.35">
      <c r="B98" s="115" t="str">
        <f>VLOOKUP(C98,Companies[],5,FALSE)</f>
        <v>Minier</v>
      </c>
      <c r="C98" s="115" t="s">
        <v>1971</v>
      </c>
      <c r="D98" s="115" t="s">
        <v>1947</v>
      </c>
      <c r="E98" s="115" t="s">
        <v>2011</v>
      </c>
      <c r="F98" s="115" t="s">
        <v>318</v>
      </c>
      <c r="G98" s="115" t="s">
        <v>318</v>
      </c>
      <c r="H98" s="115" t="s">
        <v>2029</v>
      </c>
      <c r="I98" s="115" t="s">
        <v>979</v>
      </c>
      <c r="J98" s="128">
        <v>17087677</v>
      </c>
      <c r="K98" s="115" t="s">
        <v>318</v>
      </c>
      <c r="L98" s="115" t="s">
        <v>2026</v>
      </c>
      <c r="M98" s="115" t="s">
        <v>2026</v>
      </c>
      <c r="N98" s="115"/>
    </row>
    <row r="99" spans="2:14" x14ac:dyDescent="0.35">
      <c r="B99" s="115" t="str">
        <f>VLOOKUP(C99,Companies[],5,FALSE)</f>
        <v>Minier</v>
      </c>
      <c r="C99" s="115" t="s">
        <v>1971</v>
      </c>
      <c r="D99" s="115" t="s">
        <v>1948</v>
      </c>
      <c r="E99" s="115" t="s">
        <v>1997</v>
      </c>
      <c r="F99" s="115" t="s">
        <v>318</v>
      </c>
      <c r="G99" s="115" t="s">
        <v>318</v>
      </c>
      <c r="H99" s="115" t="s">
        <v>2029</v>
      </c>
      <c r="I99" s="115" t="s">
        <v>979</v>
      </c>
      <c r="J99" s="128">
        <v>387123485</v>
      </c>
      <c r="K99" s="115" t="s">
        <v>318</v>
      </c>
      <c r="L99" s="115" t="s">
        <v>2026</v>
      </c>
      <c r="M99" s="115" t="s">
        <v>2026</v>
      </c>
      <c r="N99" s="115"/>
    </row>
    <row r="100" spans="2:14" x14ac:dyDescent="0.35">
      <c r="B100" s="115" t="str">
        <f>VLOOKUP(C100,Companies[],5,FALSE)</f>
        <v>Minier</v>
      </c>
      <c r="C100" s="115" t="s">
        <v>1971</v>
      </c>
      <c r="D100" s="115" t="s">
        <v>1948</v>
      </c>
      <c r="E100" s="115" t="s">
        <v>1994</v>
      </c>
      <c r="F100" s="115" t="s">
        <v>318</v>
      </c>
      <c r="G100" s="115" t="s">
        <v>318</v>
      </c>
      <c r="H100" s="115" t="s">
        <v>2029</v>
      </c>
      <c r="I100" s="115" t="s">
        <v>979</v>
      </c>
      <c r="J100" s="128">
        <v>23072799538</v>
      </c>
      <c r="K100" s="115" t="s">
        <v>318</v>
      </c>
      <c r="L100" s="115" t="s">
        <v>2026</v>
      </c>
      <c r="M100" s="115" t="s">
        <v>2026</v>
      </c>
      <c r="N100" s="115"/>
    </row>
    <row r="101" spans="2:14" x14ac:dyDescent="0.35">
      <c r="B101" s="115" t="str">
        <f>VLOOKUP(C101,Companies[],5,FALSE)</f>
        <v>Minier</v>
      </c>
      <c r="C101" s="115" t="s">
        <v>1971</v>
      </c>
      <c r="D101" s="115" t="s">
        <v>1946</v>
      </c>
      <c r="E101" s="115" t="s">
        <v>2000</v>
      </c>
      <c r="F101" s="115" t="s">
        <v>318</v>
      </c>
      <c r="G101" s="115" t="s">
        <v>318</v>
      </c>
      <c r="H101" s="115" t="s">
        <v>2029</v>
      </c>
      <c r="I101" s="115" t="s">
        <v>979</v>
      </c>
      <c r="J101" s="128">
        <v>84111000</v>
      </c>
      <c r="K101" s="115" t="s">
        <v>318</v>
      </c>
      <c r="L101" s="115" t="s">
        <v>2026</v>
      </c>
      <c r="M101" s="115" t="s">
        <v>2026</v>
      </c>
      <c r="N101" s="115"/>
    </row>
    <row r="102" spans="2:14" x14ac:dyDescent="0.35">
      <c r="B102" s="115" t="str">
        <f>VLOOKUP(C102,Companies[],5,FALSE)</f>
        <v>Minier</v>
      </c>
      <c r="C102" s="115" t="s">
        <v>1971</v>
      </c>
      <c r="D102" s="115" t="s">
        <v>2025</v>
      </c>
      <c r="E102" s="115" t="s">
        <v>2024</v>
      </c>
      <c r="F102" s="115" t="s">
        <v>318</v>
      </c>
      <c r="G102" s="115" t="s">
        <v>318</v>
      </c>
      <c r="H102" s="115" t="s">
        <v>2029</v>
      </c>
      <c r="I102" s="115" t="s">
        <v>979</v>
      </c>
      <c r="J102" s="128">
        <v>1351400000</v>
      </c>
      <c r="K102" s="115" t="s">
        <v>318</v>
      </c>
      <c r="L102" s="115" t="s">
        <v>2026</v>
      </c>
      <c r="M102" s="115" t="s">
        <v>2026</v>
      </c>
      <c r="N102" s="115"/>
    </row>
    <row r="103" spans="2:14" x14ac:dyDescent="0.35">
      <c r="B103" s="115" t="str">
        <f>VLOOKUP(C103,Companies[],5,FALSE)</f>
        <v>Minier</v>
      </c>
      <c r="C103" s="115" t="s">
        <v>1961</v>
      </c>
      <c r="D103" s="115" t="s">
        <v>1948</v>
      </c>
      <c r="E103" s="115" t="s">
        <v>1986</v>
      </c>
      <c r="F103" s="115" t="s">
        <v>318</v>
      </c>
      <c r="G103" s="115" t="s">
        <v>318</v>
      </c>
      <c r="H103" s="115" t="s">
        <v>2029</v>
      </c>
      <c r="I103" s="115" t="s">
        <v>979</v>
      </c>
      <c r="J103" s="128">
        <v>7110170371</v>
      </c>
      <c r="K103" s="115" t="s">
        <v>318</v>
      </c>
      <c r="L103" s="115" t="s">
        <v>2026</v>
      </c>
      <c r="M103" s="115" t="s">
        <v>2026</v>
      </c>
      <c r="N103" s="115"/>
    </row>
    <row r="104" spans="2:14" x14ac:dyDescent="0.35">
      <c r="B104" s="115" t="str">
        <f>VLOOKUP(C104,Companies[],5,FALSE)</f>
        <v>Minier</v>
      </c>
      <c r="C104" s="115" t="s">
        <v>1961</v>
      </c>
      <c r="D104" s="115" t="s">
        <v>1948</v>
      </c>
      <c r="E104" s="115" t="s">
        <v>1997</v>
      </c>
      <c r="F104" s="115" t="s">
        <v>318</v>
      </c>
      <c r="G104" s="115" t="s">
        <v>318</v>
      </c>
      <c r="H104" s="115" t="s">
        <v>2029</v>
      </c>
      <c r="I104" s="115" t="s">
        <v>979</v>
      </c>
      <c r="J104" s="128">
        <v>19762339712</v>
      </c>
      <c r="K104" s="115" t="s">
        <v>318</v>
      </c>
      <c r="L104" s="115" t="s">
        <v>2026</v>
      </c>
      <c r="M104" s="115" t="s">
        <v>2026</v>
      </c>
      <c r="N104" s="115"/>
    </row>
    <row r="105" spans="2:14" x14ac:dyDescent="0.35">
      <c r="B105" s="115" t="str">
        <f>VLOOKUP(C105,Companies[],5,FALSE)</f>
        <v>Minier</v>
      </c>
      <c r="C105" s="115" t="s">
        <v>1961</v>
      </c>
      <c r="D105" s="115" t="s">
        <v>1946</v>
      </c>
      <c r="E105" s="115" t="s">
        <v>2000</v>
      </c>
      <c r="F105" s="115" t="s">
        <v>318</v>
      </c>
      <c r="G105" s="115" t="s">
        <v>318</v>
      </c>
      <c r="H105" s="115" t="s">
        <v>2029</v>
      </c>
      <c r="I105" s="115" t="s">
        <v>979</v>
      </c>
      <c r="J105" s="128">
        <v>2364400000</v>
      </c>
      <c r="K105" s="115" t="s">
        <v>318</v>
      </c>
      <c r="L105" s="115" t="s">
        <v>2026</v>
      </c>
      <c r="M105" s="115" t="s">
        <v>2026</v>
      </c>
      <c r="N105" s="115"/>
    </row>
    <row r="106" spans="2:14" x14ac:dyDescent="0.35">
      <c r="B106" s="115" t="str">
        <f>VLOOKUP(C106,Companies[],5,FALSE)</f>
        <v>Minier</v>
      </c>
      <c r="C106" s="115" t="s">
        <v>1961</v>
      </c>
      <c r="D106" s="115" t="s">
        <v>1953</v>
      </c>
      <c r="E106" s="115" t="s">
        <v>2004</v>
      </c>
      <c r="F106" s="115" t="s">
        <v>318</v>
      </c>
      <c r="G106" s="115" t="s">
        <v>318</v>
      </c>
      <c r="H106" s="115" t="s">
        <v>2029</v>
      </c>
      <c r="I106" s="115" t="s">
        <v>979</v>
      </c>
      <c r="J106" s="128">
        <v>905681540</v>
      </c>
      <c r="K106" s="115" t="s">
        <v>318</v>
      </c>
      <c r="L106" s="115" t="s">
        <v>2026</v>
      </c>
      <c r="M106" s="115" t="s">
        <v>2026</v>
      </c>
      <c r="N106" s="115"/>
    </row>
    <row r="107" spans="2:14" x14ac:dyDescent="0.35">
      <c r="B107" s="115" t="str">
        <f>VLOOKUP(C107,Companies[],5,FALSE)</f>
        <v>Minier</v>
      </c>
      <c r="C107" s="115" t="s">
        <v>1961</v>
      </c>
      <c r="D107" s="115" t="s">
        <v>2022</v>
      </c>
      <c r="E107" s="115" t="s">
        <v>2021</v>
      </c>
      <c r="F107" s="115" t="s">
        <v>318</v>
      </c>
      <c r="G107" s="115" t="s">
        <v>318</v>
      </c>
      <c r="H107" s="115" t="s">
        <v>2029</v>
      </c>
      <c r="I107" s="115" t="s">
        <v>979</v>
      </c>
      <c r="J107" s="128">
        <v>10006200</v>
      </c>
      <c r="K107" s="115" t="s">
        <v>318</v>
      </c>
      <c r="L107" s="115" t="s">
        <v>2026</v>
      </c>
      <c r="M107" s="115" t="s">
        <v>2026</v>
      </c>
      <c r="N107" s="115"/>
    </row>
    <row r="108" spans="2:14" x14ac:dyDescent="0.35">
      <c r="B108" s="115" t="str">
        <f>VLOOKUP(C108,Companies[],5,FALSE)</f>
        <v>Minier</v>
      </c>
      <c r="C108" s="115" t="s">
        <v>1961</v>
      </c>
      <c r="D108" s="115" t="s">
        <v>2025</v>
      </c>
      <c r="E108" s="115" t="s">
        <v>2023</v>
      </c>
      <c r="F108" s="115" t="s">
        <v>318</v>
      </c>
      <c r="G108" s="115" t="s">
        <v>318</v>
      </c>
      <c r="H108" s="115" t="s">
        <v>2029</v>
      </c>
      <c r="I108" s="115" t="s">
        <v>979</v>
      </c>
      <c r="J108" s="128">
        <v>283378000</v>
      </c>
      <c r="K108" s="115" t="s">
        <v>318</v>
      </c>
      <c r="L108" s="115" t="s">
        <v>2026</v>
      </c>
      <c r="M108" s="115" t="s">
        <v>2026</v>
      </c>
      <c r="N108" s="115"/>
    </row>
    <row r="109" spans="2:14" x14ac:dyDescent="0.35">
      <c r="B109" s="115" t="e">
        <f>VLOOKUP(C109,Companies[],5,FALSE)</f>
        <v>#N/A</v>
      </c>
      <c r="C109" s="115" t="s">
        <v>2035</v>
      </c>
      <c r="D109" s="115" t="s">
        <v>1948</v>
      </c>
      <c r="E109" s="115" t="s">
        <v>1997</v>
      </c>
      <c r="F109" s="115" t="s">
        <v>318</v>
      </c>
      <c r="G109" s="115" t="s">
        <v>318</v>
      </c>
      <c r="H109" s="115" t="s">
        <v>2029</v>
      </c>
      <c r="I109" s="115" t="s">
        <v>979</v>
      </c>
      <c r="J109" s="128">
        <v>7395998602</v>
      </c>
      <c r="K109" s="115" t="s">
        <v>318</v>
      </c>
      <c r="L109" s="115" t="s">
        <v>2026</v>
      </c>
      <c r="M109" s="115" t="s">
        <v>2026</v>
      </c>
      <c r="N109" s="115"/>
    </row>
    <row r="110" spans="2:14" x14ac:dyDescent="0.35">
      <c r="B110" s="115" t="e">
        <f>VLOOKUP(C110,Companies[],5,FALSE)</f>
        <v>#N/A</v>
      </c>
      <c r="C110" s="115" t="s">
        <v>2035</v>
      </c>
      <c r="D110" s="115" t="s">
        <v>1948</v>
      </c>
      <c r="E110" s="115" t="s">
        <v>1994</v>
      </c>
      <c r="F110" s="115" t="s">
        <v>318</v>
      </c>
      <c r="G110" s="115" t="s">
        <v>318</v>
      </c>
      <c r="H110" s="115" t="s">
        <v>2029</v>
      </c>
      <c r="I110" s="115" t="s">
        <v>979</v>
      </c>
      <c r="J110" s="128">
        <v>15879444781</v>
      </c>
      <c r="K110" s="115" t="s">
        <v>318</v>
      </c>
      <c r="L110" s="115" t="s">
        <v>2026</v>
      </c>
      <c r="M110" s="115" t="s">
        <v>2026</v>
      </c>
      <c r="N110" s="115"/>
    </row>
    <row r="111" spans="2:14" x14ac:dyDescent="0.35">
      <c r="B111" s="115" t="e">
        <f>VLOOKUP(C111,Companies[],5,FALSE)</f>
        <v>#N/A</v>
      </c>
      <c r="C111" s="115" t="s">
        <v>2035</v>
      </c>
      <c r="D111" s="115" t="s">
        <v>1949</v>
      </c>
      <c r="E111" s="115" t="s">
        <v>1989</v>
      </c>
      <c r="F111" s="115" t="s">
        <v>318</v>
      </c>
      <c r="G111" s="115" t="s">
        <v>318</v>
      </c>
      <c r="H111" s="115" t="s">
        <v>2029</v>
      </c>
      <c r="I111" s="115" t="s">
        <v>979</v>
      </c>
      <c r="J111" s="128">
        <v>3233958177</v>
      </c>
      <c r="K111" s="115" t="s">
        <v>318</v>
      </c>
      <c r="L111" s="115" t="s">
        <v>2026</v>
      </c>
      <c r="M111" s="115" t="s">
        <v>2026</v>
      </c>
      <c r="N111" s="115"/>
    </row>
    <row r="112" spans="2:14" x14ac:dyDescent="0.35">
      <c r="B112" s="115" t="e">
        <f>VLOOKUP(C112,Companies[],5,FALSE)</f>
        <v>#N/A</v>
      </c>
      <c r="C112" s="115" t="s">
        <v>2035</v>
      </c>
      <c r="D112" s="115" t="s">
        <v>1942</v>
      </c>
      <c r="E112" s="115" t="s">
        <v>1990</v>
      </c>
      <c r="F112" s="115" t="s">
        <v>318</v>
      </c>
      <c r="G112" s="115" t="s">
        <v>318</v>
      </c>
      <c r="H112" s="115" t="s">
        <v>2029</v>
      </c>
      <c r="I112" s="115" t="s">
        <v>979</v>
      </c>
      <c r="J112" s="128">
        <v>2148162558</v>
      </c>
      <c r="K112" s="115" t="s">
        <v>318</v>
      </c>
      <c r="L112" s="115" t="s">
        <v>2026</v>
      </c>
      <c r="M112" s="115" t="s">
        <v>2026</v>
      </c>
      <c r="N112" s="115"/>
    </row>
    <row r="113" spans="2:14" x14ac:dyDescent="0.35">
      <c r="B113" s="115" t="e">
        <f>VLOOKUP(C113,Companies[],5,FALSE)</f>
        <v>#N/A</v>
      </c>
      <c r="C113" s="115" t="s">
        <v>2035</v>
      </c>
      <c r="D113" s="115" t="s">
        <v>1946</v>
      </c>
      <c r="E113" s="115" t="s">
        <v>2000</v>
      </c>
      <c r="F113" s="115" t="s">
        <v>318</v>
      </c>
      <c r="G113" s="115" t="s">
        <v>318</v>
      </c>
      <c r="H113" s="115" t="s">
        <v>2029</v>
      </c>
      <c r="I113" s="115" t="s">
        <v>979</v>
      </c>
      <c r="J113" s="128">
        <v>5272562477</v>
      </c>
      <c r="K113" s="115" t="s">
        <v>318</v>
      </c>
      <c r="L113" s="115" t="s">
        <v>2026</v>
      </c>
      <c r="M113" s="115" t="s">
        <v>2026</v>
      </c>
      <c r="N113" s="115"/>
    </row>
    <row r="114" spans="2:14" x14ac:dyDescent="0.35">
      <c r="B114" s="115" t="e">
        <f>VLOOKUP(C114,Companies[],5,FALSE)</f>
        <v>#N/A</v>
      </c>
      <c r="C114" s="115" t="s">
        <v>2035</v>
      </c>
      <c r="D114" s="115" t="s">
        <v>2022</v>
      </c>
      <c r="E114" s="115" t="s">
        <v>2021</v>
      </c>
      <c r="F114" s="115" t="s">
        <v>318</v>
      </c>
      <c r="G114" s="115" t="s">
        <v>318</v>
      </c>
      <c r="H114" s="115" t="s">
        <v>2029</v>
      </c>
      <c r="I114" s="115" t="s">
        <v>979</v>
      </c>
      <c r="J114" s="128">
        <v>315257455</v>
      </c>
      <c r="K114" s="115" t="s">
        <v>318</v>
      </c>
      <c r="L114" s="115" t="s">
        <v>2026</v>
      </c>
      <c r="M114" s="115" t="s">
        <v>2026</v>
      </c>
      <c r="N114" s="115"/>
    </row>
    <row r="115" spans="2:14" x14ac:dyDescent="0.35">
      <c r="B115" s="115" t="e">
        <f>VLOOKUP(C115,Companies[],5,FALSE)</f>
        <v>#N/A</v>
      </c>
      <c r="C115" s="115" t="s">
        <v>2035</v>
      </c>
      <c r="D115" s="115" t="s">
        <v>2025</v>
      </c>
      <c r="E115" s="115" t="s">
        <v>2023</v>
      </c>
      <c r="F115" s="115" t="s">
        <v>318</v>
      </c>
      <c r="G115" s="115" t="s">
        <v>318</v>
      </c>
      <c r="H115" s="115" t="s">
        <v>2029</v>
      </c>
      <c r="I115" s="115" t="s">
        <v>979</v>
      </c>
      <c r="J115" s="128">
        <v>92000000</v>
      </c>
      <c r="K115" s="115" t="s">
        <v>318</v>
      </c>
      <c r="L115" s="115" t="s">
        <v>2026</v>
      </c>
      <c r="M115" s="115" t="s">
        <v>2026</v>
      </c>
      <c r="N115" s="115"/>
    </row>
    <row r="116" spans="2:14" x14ac:dyDescent="0.35">
      <c r="B116" s="115" t="str">
        <f>VLOOKUP(C116,Companies[],5,FALSE)</f>
        <v>Minier</v>
      </c>
      <c r="C116" s="115" t="s">
        <v>1965</v>
      </c>
      <c r="D116" s="115" t="s">
        <v>1950</v>
      </c>
      <c r="E116" s="115" t="s">
        <v>2003</v>
      </c>
      <c r="F116" s="115" t="s">
        <v>318</v>
      </c>
      <c r="G116" s="115" t="s">
        <v>318</v>
      </c>
      <c r="H116" s="115" t="s">
        <v>2029</v>
      </c>
      <c r="I116" s="115" t="s">
        <v>979</v>
      </c>
      <c r="J116" s="128">
        <v>4090428338</v>
      </c>
      <c r="K116" s="115" t="s">
        <v>318</v>
      </c>
      <c r="L116" s="115" t="s">
        <v>2026</v>
      </c>
      <c r="M116" s="115" t="s">
        <v>2026</v>
      </c>
      <c r="N116" s="115"/>
    </row>
    <row r="117" spans="2:14" x14ac:dyDescent="0.35">
      <c r="B117" s="115" t="str">
        <f>VLOOKUP(C117,Companies[],5,FALSE)</f>
        <v>Minier</v>
      </c>
      <c r="C117" s="115" t="s">
        <v>1965</v>
      </c>
      <c r="D117" s="115" t="s">
        <v>1948</v>
      </c>
      <c r="E117" s="115" t="s">
        <v>1994</v>
      </c>
      <c r="F117" s="115" t="s">
        <v>318</v>
      </c>
      <c r="G117" s="115" t="s">
        <v>318</v>
      </c>
      <c r="H117" s="115" t="s">
        <v>2029</v>
      </c>
      <c r="I117" s="115" t="s">
        <v>979</v>
      </c>
      <c r="J117" s="128">
        <v>19638406059</v>
      </c>
      <c r="K117" s="115" t="s">
        <v>318</v>
      </c>
      <c r="L117" s="115" t="s">
        <v>2026</v>
      </c>
      <c r="M117" s="115" t="s">
        <v>2026</v>
      </c>
      <c r="N117" s="115"/>
    </row>
    <row r="118" spans="2:14" x14ac:dyDescent="0.35">
      <c r="B118" s="115" t="str">
        <f>VLOOKUP(C118,Companies[],5,FALSE)</f>
        <v>Minier</v>
      </c>
      <c r="C118" s="115" t="s">
        <v>1965</v>
      </c>
      <c r="D118" s="115" t="s">
        <v>1949</v>
      </c>
      <c r="E118" s="115" t="s">
        <v>1983</v>
      </c>
      <c r="F118" s="115" t="s">
        <v>318</v>
      </c>
      <c r="G118" s="115" t="s">
        <v>318</v>
      </c>
      <c r="H118" s="115" t="s">
        <v>2029</v>
      </c>
      <c r="I118" s="115" t="s">
        <v>979</v>
      </c>
      <c r="J118" s="128">
        <v>415265</v>
      </c>
      <c r="K118" s="115" t="s">
        <v>318</v>
      </c>
      <c r="L118" s="115" t="s">
        <v>2026</v>
      </c>
      <c r="M118" s="115" t="s">
        <v>2026</v>
      </c>
      <c r="N118" s="115"/>
    </row>
    <row r="119" spans="2:14" x14ac:dyDescent="0.35">
      <c r="B119" s="115" t="str">
        <f>VLOOKUP(C119,Companies[],5,FALSE)</f>
        <v>Minier</v>
      </c>
      <c r="C119" s="115" t="s">
        <v>1965</v>
      </c>
      <c r="D119" s="115" t="s">
        <v>1949</v>
      </c>
      <c r="E119" s="115" t="s">
        <v>1989</v>
      </c>
      <c r="F119" s="115" t="s">
        <v>318</v>
      </c>
      <c r="G119" s="115" t="s">
        <v>318</v>
      </c>
      <c r="H119" s="115" t="s">
        <v>2029</v>
      </c>
      <c r="I119" s="115" t="s">
        <v>979</v>
      </c>
      <c r="J119" s="128">
        <v>2899048540</v>
      </c>
      <c r="K119" s="115" t="s">
        <v>318</v>
      </c>
      <c r="L119" s="115" t="s">
        <v>2026</v>
      </c>
      <c r="M119" s="115" t="s">
        <v>2026</v>
      </c>
      <c r="N119" s="115"/>
    </row>
    <row r="120" spans="2:14" x14ac:dyDescent="0.35">
      <c r="B120" s="115" t="str">
        <f>VLOOKUP(C120,Companies[],5,FALSE)</f>
        <v>Minier</v>
      </c>
      <c r="C120" s="115" t="s">
        <v>1965</v>
      </c>
      <c r="D120" s="115" t="s">
        <v>2025</v>
      </c>
      <c r="E120" s="115" t="s">
        <v>2023</v>
      </c>
      <c r="F120" s="115" t="s">
        <v>318</v>
      </c>
      <c r="G120" s="115" t="s">
        <v>318</v>
      </c>
      <c r="H120" s="115" t="s">
        <v>2029</v>
      </c>
      <c r="I120" s="115" t="s">
        <v>979</v>
      </c>
      <c r="J120" s="128">
        <v>12000000</v>
      </c>
      <c r="K120" s="115" t="s">
        <v>318</v>
      </c>
      <c r="L120" s="115" t="s">
        <v>2026</v>
      </c>
      <c r="M120" s="115" t="s">
        <v>2026</v>
      </c>
      <c r="N120" s="115"/>
    </row>
    <row r="121" spans="2:14" x14ac:dyDescent="0.35">
      <c r="B121" s="115" t="str">
        <f>VLOOKUP(C121,Companies[],5,FALSE)</f>
        <v>Minier</v>
      </c>
      <c r="C121" s="115" t="s">
        <v>1965</v>
      </c>
      <c r="D121" s="115" t="s">
        <v>2025</v>
      </c>
      <c r="E121" s="115" t="s">
        <v>2024</v>
      </c>
      <c r="F121" s="115" t="s">
        <v>318</v>
      </c>
      <c r="G121" s="115" t="s">
        <v>318</v>
      </c>
      <c r="H121" s="115" t="s">
        <v>2029</v>
      </c>
      <c r="I121" s="115" t="s">
        <v>979</v>
      </c>
      <c r="J121" s="128">
        <v>1625684870</v>
      </c>
      <c r="K121" s="115" t="s">
        <v>318</v>
      </c>
      <c r="L121" s="115" t="s">
        <v>2026</v>
      </c>
      <c r="M121" s="115" t="s">
        <v>2026</v>
      </c>
      <c r="N121" s="115"/>
    </row>
    <row r="122" spans="2:14" x14ac:dyDescent="0.35">
      <c r="B122" s="115" t="e">
        <f>VLOOKUP(C122,Companies[],5,FALSE)</f>
        <v>#N/A</v>
      </c>
      <c r="C122" s="115" t="s">
        <v>2036</v>
      </c>
      <c r="D122" s="115" t="s">
        <v>1948</v>
      </c>
      <c r="E122" s="115" t="s">
        <v>1997</v>
      </c>
      <c r="F122" s="115" t="s">
        <v>318</v>
      </c>
      <c r="G122" s="115" t="s">
        <v>318</v>
      </c>
      <c r="H122" s="115" t="s">
        <v>2029</v>
      </c>
      <c r="I122" s="115" t="s">
        <v>979</v>
      </c>
      <c r="J122" s="128">
        <v>1174961953</v>
      </c>
      <c r="K122" s="115" t="s">
        <v>318</v>
      </c>
      <c r="L122" s="115" t="s">
        <v>2026</v>
      </c>
      <c r="M122" s="115" t="s">
        <v>2026</v>
      </c>
      <c r="N122" s="115"/>
    </row>
    <row r="123" spans="2:14" x14ac:dyDescent="0.35">
      <c r="B123" s="115" t="e">
        <f>VLOOKUP(C123,Companies[],5,FALSE)</f>
        <v>#N/A</v>
      </c>
      <c r="C123" s="115" t="s">
        <v>2036</v>
      </c>
      <c r="D123" s="115" t="s">
        <v>1948</v>
      </c>
      <c r="E123" s="115" t="s">
        <v>1994</v>
      </c>
      <c r="F123" s="115" t="s">
        <v>318</v>
      </c>
      <c r="G123" s="115" t="s">
        <v>318</v>
      </c>
      <c r="H123" s="115" t="s">
        <v>2029</v>
      </c>
      <c r="I123" s="115" t="s">
        <v>979</v>
      </c>
      <c r="J123" s="128">
        <v>1374537832</v>
      </c>
      <c r="K123" s="115" t="s">
        <v>318</v>
      </c>
      <c r="L123" s="115" t="s">
        <v>2026</v>
      </c>
      <c r="M123" s="115" t="s">
        <v>2026</v>
      </c>
      <c r="N123" s="115"/>
    </row>
    <row r="124" spans="2:14" x14ac:dyDescent="0.35">
      <c r="B124" s="115" t="e">
        <f>VLOOKUP(C124,Companies[],5,FALSE)</f>
        <v>#N/A</v>
      </c>
      <c r="C124" s="115" t="s">
        <v>2036</v>
      </c>
      <c r="D124" s="115" t="s">
        <v>1949</v>
      </c>
      <c r="E124" s="115" t="s">
        <v>1989</v>
      </c>
      <c r="F124" s="115" t="s">
        <v>318</v>
      </c>
      <c r="G124" s="115" t="s">
        <v>318</v>
      </c>
      <c r="H124" s="115" t="s">
        <v>2029</v>
      </c>
      <c r="I124" s="115" t="s">
        <v>979</v>
      </c>
      <c r="J124" s="128">
        <v>92887075</v>
      </c>
      <c r="K124" s="115" t="s">
        <v>318</v>
      </c>
      <c r="L124" s="115" t="s">
        <v>2026</v>
      </c>
      <c r="M124" s="115" t="s">
        <v>2026</v>
      </c>
      <c r="N124" s="115"/>
    </row>
    <row r="125" spans="2:14" x14ac:dyDescent="0.35">
      <c r="B125" s="115" t="e">
        <f>VLOOKUP(C125,Companies[],5,FALSE)</f>
        <v>#N/A</v>
      </c>
      <c r="C125" s="115" t="s">
        <v>2036</v>
      </c>
      <c r="D125" s="115" t="s">
        <v>1949</v>
      </c>
      <c r="E125" s="115" t="s">
        <v>2001</v>
      </c>
      <c r="F125" s="115" t="s">
        <v>318</v>
      </c>
      <c r="G125" s="115" t="s">
        <v>318</v>
      </c>
      <c r="H125" s="115" t="s">
        <v>2029</v>
      </c>
      <c r="I125" s="115" t="s">
        <v>979</v>
      </c>
      <c r="J125" s="128">
        <v>487194649</v>
      </c>
      <c r="K125" s="115" t="s">
        <v>318</v>
      </c>
      <c r="L125" s="115" t="s">
        <v>2026</v>
      </c>
      <c r="M125" s="115" t="s">
        <v>2026</v>
      </c>
      <c r="N125" s="115"/>
    </row>
    <row r="126" spans="2:14" x14ac:dyDescent="0.35">
      <c r="B126" s="115" t="e">
        <f>VLOOKUP(C126,Companies[],5,FALSE)</f>
        <v>#N/A</v>
      </c>
      <c r="C126" s="115" t="s">
        <v>2036</v>
      </c>
      <c r="D126" s="115" t="s">
        <v>1946</v>
      </c>
      <c r="E126" s="115" t="s">
        <v>2000</v>
      </c>
      <c r="F126" s="115" t="s">
        <v>318</v>
      </c>
      <c r="G126" s="115" t="s">
        <v>318</v>
      </c>
      <c r="H126" s="115" t="s">
        <v>2029</v>
      </c>
      <c r="I126" s="115" t="s">
        <v>979</v>
      </c>
      <c r="J126" s="128">
        <v>766475000</v>
      </c>
      <c r="K126" s="115" t="s">
        <v>318</v>
      </c>
      <c r="L126" s="115" t="s">
        <v>2026</v>
      </c>
      <c r="M126" s="115" t="s">
        <v>2026</v>
      </c>
      <c r="N126" s="115"/>
    </row>
    <row r="127" spans="2:14" x14ac:dyDescent="0.35">
      <c r="B127" s="115" t="e">
        <f>VLOOKUP(C127,Companies[],5,FALSE)</f>
        <v>#N/A</v>
      </c>
      <c r="C127" s="115" t="s">
        <v>2037</v>
      </c>
      <c r="D127" s="115" t="s">
        <v>1948</v>
      </c>
      <c r="E127" s="115" t="s">
        <v>1985</v>
      </c>
      <c r="F127" s="115" t="s">
        <v>318</v>
      </c>
      <c r="G127" s="115" t="s">
        <v>318</v>
      </c>
      <c r="H127" s="115" t="s">
        <v>2029</v>
      </c>
      <c r="I127" s="115" t="s">
        <v>979</v>
      </c>
      <c r="J127" s="128">
        <v>1775652775</v>
      </c>
      <c r="K127" s="115" t="s">
        <v>318</v>
      </c>
      <c r="L127" s="115" t="s">
        <v>2026</v>
      </c>
      <c r="M127" s="115" t="s">
        <v>2026</v>
      </c>
      <c r="N127" s="115"/>
    </row>
    <row r="128" spans="2:14" x14ac:dyDescent="0.35">
      <c r="B128" s="115" t="e">
        <f>VLOOKUP(C128,Companies[],5,FALSE)</f>
        <v>#N/A</v>
      </c>
      <c r="C128" s="115" t="s">
        <v>2037</v>
      </c>
      <c r="D128" s="115" t="s">
        <v>1949</v>
      </c>
      <c r="E128" s="115" t="s">
        <v>2001</v>
      </c>
      <c r="F128" s="115" t="s">
        <v>318</v>
      </c>
      <c r="G128" s="115" t="s">
        <v>318</v>
      </c>
      <c r="H128" s="115" t="s">
        <v>2029</v>
      </c>
      <c r="I128" s="115" t="s">
        <v>979</v>
      </c>
      <c r="J128" s="128">
        <v>2214854463</v>
      </c>
      <c r="K128" s="115" t="s">
        <v>318</v>
      </c>
      <c r="L128" s="115" t="s">
        <v>2026</v>
      </c>
      <c r="M128" s="115" t="s">
        <v>2026</v>
      </c>
      <c r="N128" s="115"/>
    </row>
    <row r="129" spans="2:14" x14ac:dyDescent="0.35">
      <c r="B129" s="115" t="e">
        <f>VLOOKUP(C129,Companies[],5,FALSE)</f>
        <v>#N/A</v>
      </c>
      <c r="C129" s="115" t="s">
        <v>2037</v>
      </c>
      <c r="D129" s="115" t="s">
        <v>1953</v>
      </c>
      <c r="E129" s="115" t="s">
        <v>2004</v>
      </c>
      <c r="F129" s="115" t="s">
        <v>318</v>
      </c>
      <c r="G129" s="115" t="s">
        <v>318</v>
      </c>
      <c r="H129" s="115" t="s">
        <v>2029</v>
      </c>
      <c r="I129" s="115" t="s">
        <v>979</v>
      </c>
      <c r="J129" s="128">
        <v>8655024</v>
      </c>
      <c r="K129" s="115" t="s">
        <v>318</v>
      </c>
      <c r="L129" s="115" t="s">
        <v>2026</v>
      </c>
      <c r="M129" s="115" t="s">
        <v>2026</v>
      </c>
      <c r="N129" s="115"/>
    </row>
    <row r="130" spans="2:14" x14ac:dyDescent="0.35">
      <c r="B130" s="115" t="str">
        <f>VLOOKUP(C130,Companies[],5,FALSE)</f>
        <v>Minier</v>
      </c>
      <c r="C130" s="115" t="s">
        <v>1973</v>
      </c>
      <c r="D130" s="115" t="s">
        <v>1948</v>
      </c>
      <c r="E130" s="115" t="s">
        <v>1997</v>
      </c>
      <c r="F130" s="115" t="s">
        <v>318</v>
      </c>
      <c r="G130" s="115" t="s">
        <v>318</v>
      </c>
      <c r="H130" s="115" t="s">
        <v>2029</v>
      </c>
      <c r="I130" s="115" t="s">
        <v>979</v>
      </c>
      <c r="J130" s="128">
        <v>5023722988</v>
      </c>
      <c r="K130" s="115" t="s">
        <v>318</v>
      </c>
      <c r="L130" s="115" t="s">
        <v>2026</v>
      </c>
      <c r="M130" s="115" t="s">
        <v>2026</v>
      </c>
      <c r="N130" s="115"/>
    </row>
    <row r="131" spans="2:14" x14ac:dyDescent="0.35">
      <c r="B131" s="115" t="str">
        <f>VLOOKUP(C131,Companies[],5,FALSE)</f>
        <v>Minier</v>
      </c>
      <c r="C131" s="115" t="s">
        <v>1973</v>
      </c>
      <c r="D131" s="115" t="s">
        <v>1948</v>
      </c>
      <c r="E131" s="115" t="s">
        <v>2005</v>
      </c>
      <c r="F131" s="115" t="s">
        <v>318</v>
      </c>
      <c r="G131" s="115" t="s">
        <v>318</v>
      </c>
      <c r="H131" s="115" t="s">
        <v>2029</v>
      </c>
      <c r="I131" s="115" t="s">
        <v>979</v>
      </c>
      <c r="J131" s="128">
        <v>2471849111</v>
      </c>
      <c r="K131" s="115" t="s">
        <v>318</v>
      </c>
      <c r="L131" s="115" t="s">
        <v>2026</v>
      </c>
      <c r="M131" s="115" t="s">
        <v>2026</v>
      </c>
      <c r="N131" s="115"/>
    </row>
    <row r="132" spans="2:14" x14ac:dyDescent="0.35">
      <c r="B132" s="115" t="str">
        <f>VLOOKUP(C132,Companies[],5,FALSE)</f>
        <v>Minier</v>
      </c>
      <c r="C132" s="115" t="s">
        <v>1973</v>
      </c>
      <c r="D132" s="115" t="s">
        <v>1948</v>
      </c>
      <c r="E132" s="115" t="s">
        <v>1994</v>
      </c>
      <c r="F132" s="115" t="s">
        <v>318</v>
      </c>
      <c r="G132" s="115" t="s">
        <v>318</v>
      </c>
      <c r="H132" s="115" t="s">
        <v>2029</v>
      </c>
      <c r="I132" s="115" t="s">
        <v>979</v>
      </c>
      <c r="J132" s="128">
        <v>25159702741</v>
      </c>
      <c r="K132" s="115" t="s">
        <v>318</v>
      </c>
      <c r="L132" s="115" t="s">
        <v>2026</v>
      </c>
      <c r="M132" s="115" t="s">
        <v>2026</v>
      </c>
      <c r="N132" s="115"/>
    </row>
    <row r="133" spans="2:14" x14ac:dyDescent="0.35">
      <c r="B133" s="115" t="str">
        <f>VLOOKUP(C133,Companies[],5,FALSE)</f>
        <v>Minier</v>
      </c>
      <c r="C133" s="115" t="s">
        <v>1973</v>
      </c>
      <c r="D133" s="115" t="s">
        <v>1949</v>
      </c>
      <c r="E133" s="115" t="s">
        <v>1989</v>
      </c>
      <c r="F133" s="115" t="s">
        <v>318</v>
      </c>
      <c r="G133" s="115" t="s">
        <v>318</v>
      </c>
      <c r="H133" s="115" t="s">
        <v>2029</v>
      </c>
      <c r="I133" s="115" t="s">
        <v>979</v>
      </c>
      <c r="J133" s="128">
        <v>12232551839</v>
      </c>
      <c r="K133" s="115" t="s">
        <v>318</v>
      </c>
      <c r="L133" s="115" t="s">
        <v>2026</v>
      </c>
      <c r="M133" s="115" t="s">
        <v>2026</v>
      </c>
      <c r="N133" s="115"/>
    </row>
    <row r="134" spans="2:14" x14ac:dyDescent="0.35">
      <c r="B134" s="115" t="str">
        <f>VLOOKUP(C134,Companies[],5,FALSE)</f>
        <v>Minier</v>
      </c>
      <c r="C134" s="115" t="s">
        <v>1973</v>
      </c>
      <c r="D134" s="115" t="s">
        <v>1944</v>
      </c>
      <c r="E134" s="115" t="s">
        <v>1987</v>
      </c>
      <c r="F134" s="115" t="s">
        <v>318</v>
      </c>
      <c r="G134" s="115" t="s">
        <v>318</v>
      </c>
      <c r="H134" s="115" t="s">
        <v>2029</v>
      </c>
      <c r="I134" s="115" t="s">
        <v>979</v>
      </c>
      <c r="J134" s="128">
        <v>2877633564</v>
      </c>
      <c r="K134" s="115" t="s">
        <v>318</v>
      </c>
      <c r="L134" s="115" t="s">
        <v>2026</v>
      </c>
      <c r="M134" s="115" t="s">
        <v>2026</v>
      </c>
      <c r="N134" s="115"/>
    </row>
    <row r="135" spans="2:14" x14ac:dyDescent="0.35">
      <c r="B135" s="115" t="str">
        <f>VLOOKUP(C135,Companies[],5,FALSE)</f>
        <v>Minier</v>
      </c>
      <c r="C135" s="115" t="s">
        <v>1973</v>
      </c>
      <c r="D135" s="115" t="s">
        <v>1946</v>
      </c>
      <c r="E135" s="115" t="s">
        <v>2000</v>
      </c>
      <c r="F135" s="115" t="s">
        <v>318</v>
      </c>
      <c r="G135" s="115" t="s">
        <v>318</v>
      </c>
      <c r="H135" s="115" t="s">
        <v>2029</v>
      </c>
      <c r="I135" s="115" t="s">
        <v>979</v>
      </c>
      <c r="J135" s="128">
        <v>796519046</v>
      </c>
      <c r="K135" s="115" t="s">
        <v>318</v>
      </c>
      <c r="L135" s="115" t="s">
        <v>2026</v>
      </c>
      <c r="M135" s="115" t="s">
        <v>2026</v>
      </c>
      <c r="N135" s="115"/>
    </row>
    <row r="136" spans="2:14" x14ac:dyDescent="0.35">
      <c r="B136" s="115" t="str">
        <f>VLOOKUP(C136,Companies[],5,FALSE)</f>
        <v>Minier</v>
      </c>
      <c r="C136" s="115" t="s">
        <v>1973</v>
      </c>
      <c r="D136" s="115" t="s">
        <v>1953</v>
      </c>
      <c r="E136" s="115" t="s">
        <v>2004</v>
      </c>
      <c r="F136" s="115" t="s">
        <v>318</v>
      </c>
      <c r="G136" s="115" t="s">
        <v>318</v>
      </c>
      <c r="H136" s="115" t="s">
        <v>2029</v>
      </c>
      <c r="I136" s="115" t="s">
        <v>979</v>
      </c>
      <c r="J136" s="128">
        <v>170606462</v>
      </c>
      <c r="K136" s="115" t="s">
        <v>318</v>
      </c>
      <c r="L136" s="115" t="s">
        <v>2026</v>
      </c>
      <c r="M136" s="115" t="s">
        <v>2026</v>
      </c>
      <c r="N136" s="115"/>
    </row>
    <row r="137" spans="2:14" x14ac:dyDescent="0.35">
      <c r="B137" s="115" t="str">
        <f>VLOOKUP(C137,Companies[],5,FALSE)</f>
        <v>Minier</v>
      </c>
      <c r="C137" s="115" t="s">
        <v>1973</v>
      </c>
      <c r="D137" s="115" t="s">
        <v>2022</v>
      </c>
      <c r="E137" s="115" t="s">
        <v>2021</v>
      </c>
      <c r="F137" s="115" t="s">
        <v>318</v>
      </c>
      <c r="G137" s="115" t="s">
        <v>318</v>
      </c>
      <c r="H137" s="115" t="s">
        <v>2029</v>
      </c>
      <c r="I137" s="115" t="s">
        <v>979</v>
      </c>
      <c r="J137" s="128">
        <v>10945875</v>
      </c>
      <c r="K137" s="115" t="s">
        <v>318</v>
      </c>
      <c r="L137" s="115" t="s">
        <v>2026</v>
      </c>
      <c r="M137" s="115" t="s">
        <v>2026</v>
      </c>
      <c r="N137" s="115"/>
    </row>
    <row r="138" spans="2:14" x14ac:dyDescent="0.35">
      <c r="B138" s="115" t="str">
        <f>VLOOKUP(C138,Companies[],5,FALSE)</f>
        <v>Minier</v>
      </c>
      <c r="C138" s="115" t="s">
        <v>1973</v>
      </c>
      <c r="D138" s="115" t="s">
        <v>2025</v>
      </c>
      <c r="E138" s="115" t="s">
        <v>2024</v>
      </c>
      <c r="F138" s="115" t="s">
        <v>318</v>
      </c>
      <c r="G138" s="115" t="s">
        <v>318</v>
      </c>
      <c r="H138" s="115" t="s">
        <v>2029</v>
      </c>
      <c r="I138" s="115" t="s">
        <v>979</v>
      </c>
      <c r="J138" s="128">
        <v>105000000</v>
      </c>
      <c r="K138" s="115" t="s">
        <v>318</v>
      </c>
      <c r="L138" s="115" t="s">
        <v>2026</v>
      </c>
      <c r="M138" s="115" t="s">
        <v>2026</v>
      </c>
      <c r="N138" s="115"/>
    </row>
    <row r="139" spans="2:14" ht="15.6" thickBot="1" x14ac:dyDescent="0.4">
      <c r="B139" s="115"/>
      <c r="C139" s="115"/>
      <c r="D139" s="115"/>
      <c r="E139" s="115"/>
      <c r="F139" s="115"/>
      <c r="G139" s="123"/>
      <c r="H139" s="115"/>
      <c r="I139" s="115"/>
      <c r="J139" s="115"/>
      <c r="K139" s="115"/>
      <c r="L139" s="115"/>
      <c r="M139" s="115"/>
      <c r="N139" s="115"/>
    </row>
    <row r="140" spans="2:14" ht="15.6" thickBot="1" x14ac:dyDescent="0.4">
      <c r="B140" s="32"/>
      <c r="C140" s="115"/>
      <c r="D140" s="115"/>
      <c r="E140" s="115"/>
      <c r="F140" s="115"/>
      <c r="G140" s="123"/>
      <c r="H140" s="78" t="s">
        <v>285</v>
      </c>
      <c r="I140" s="79"/>
      <c r="J140" s="305">
        <f>SUMIF([2]!Table10[Devise de déclaration],"USD",[2]!Table10[Valeur des recettes])+(IFERROR(SUMIF([2]!Table10[Devise de déclaration],"&lt;&gt;USD",[2]!Table10[Valeur des recettes])/'[1]1-Présentation'!$E$28,0))</f>
        <v>14625000</v>
      </c>
      <c r="K140" s="115"/>
      <c r="L140" s="115"/>
      <c r="M140" s="115"/>
      <c r="N140" s="115"/>
    </row>
    <row r="141" spans="2:14" ht="15.6" thickBot="1" x14ac:dyDescent="0.4">
      <c r="B141" s="32"/>
      <c r="C141" s="115"/>
      <c r="D141" s="115"/>
      <c r="E141" s="115"/>
      <c r="F141" s="115"/>
      <c r="G141" s="123"/>
      <c r="H141" s="106"/>
      <c r="I141" s="106"/>
      <c r="J141" s="306"/>
      <c r="K141" s="115"/>
      <c r="L141" s="115"/>
      <c r="M141" s="115"/>
      <c r="N141" s="115"/>
    </row>
    <row r="142" spans="2:14" ht="16.8" thickBot="1" x14ac:dyDescent="0.4">
      <c r="B142" s="32"/>
      <c r="C142" s="115"/>
      <c r="D142" s="115"/>
      <c r="E142" s="115"/>
      <c r="F142" s="115"/>
      <c r="G142" s="123"/>
      <c r="H142" s="105" t="s">
        <v>2038</v>
      </c>
      <c r="I142" s="79"/>
      <c r="J142" s="305">
        <f>IF('[2]1-Présentation'!$E$27="USD",0,SUMIF([2]!Table10[Devise de déclaration],'[1]1-Présentation'!$E$27,[2]!Table10[Valeur des recettes]))+(IFERROR(SUMIF([2]!Table10[Devise de déclaration],"USD",[2]!Table10[Valeur des recettes])*'[1]1-Présentation'!$E$28,0))</f>
        <v>0</v>
      </c>
      <c r="K142" s="115"/>
      <c r="L142" s="115"/>
      <c r="M142" s="115"/>
      <c r="N142" s="115"/>
    </row>
    <row r="143" spans="2:14" x14ac:dyDescent="0.35">
      <c r="B143" s="32"/>
      <c r="C143" s="115"/>
      <c r="D143" s="115"/>
      <c r="E143" s="115"/>
      <c r="F143" s="115"/>
      <c r="G143" s="115"/>
      <c r="H143" s="115"/>
      <c r="I143" s="115"/>
      <c r="J143" s="115"/>
      <c r="K143" s="115"/>
      <c r="L143" s="115"/>
      <c r="M143" s="115"/>
      <c r="N143" s="115"/>
    </row>
    <row r="144" spans="2:14" ht="21.6" x14ac:dyDescent="0.35">
      <c r="C144" s="296" t="s">
        <v>286</v>
      </c>
      <c r="D144" s="296"/>
      <c r="E144" s="296"/>
      <c r="F144" s="296"/>
      <c r="G144" s="296"/>
      <c r="H144" s="296"/>
      <c r="I144" s="296"/>
      <c r="J144" s="296"/>
      <c r="K144" s="296"/>
      <c r="L144" s="296"/>
      <c r="M144" s="296"/>
      <c r="N144" s="296"/>
    </row>
    <row r="145" spans="2:14" x14ac:dyDescent="0.35">
      <c r="B145" s="32"/>
      <c r="C145" s="295" t="s">
        <v>287</v>
      </c>
      <c r="D145" s="295"/>
      <c r="E145" s="295"/>
      <c r="F145" s="295"/>
      <c r="G145" s="295"/>
      <c r="H145" s="295"/>
      <c r="I145" s="295"/>
      <c r="J145" s="295"/>
      <c r="K145" s="295"/>
      <c r="L145" s="295"/>
      <c r="M145" s="295"/>
      <c r="N145" s="295"/>
    </row>
    <row r="146" spans="2:14" x14ac:dyDescent="0.35">
      <c r="B146" s="32"/>
      <c r="C146" s="251"/>
      <c r="D146" s="251"/>
      <c r="E146" s="251"/>
      <c r="F146" s="251"/>
      <c r="G146" s="251"/>
      <c r="H146" s="251"/>
      <c r="I146" s="251"/>
      <c r="J146" s="251"/>
      <c r="K146" s="251"/>
      <c r="L146" s="251"/>
      <c r="M146" s="251"/>
      <c r="N146" s="251"/>
    </row>
    <row r="147" spans="2:14" x14ac:dyDescent="0.35">
      <c r="B147" s="32"/>
      <c r="C147" s="251"/>
      <c r="D147" s="251"/>
      <c r="E147" s="251"/>
      <c r="F147" s="251"/>
      <c r="G147" s="251"/>
      <c r="H147" s="251"/>
      <c r="I147" s="251"/>
      <c r="J147" s="251"/>
      <c r="K147" s="251"/>
      <c r="L147" s="251"/>
      <c r="M147" s="251"/>
      <c r="N147" s="251"/>
    </row>
    <row r="148" spans="2:14" x14ac:dyDescent="0.35">
      <c r="B148" s="32"/>
      <c r="C148" s="251"/>
      <c r="D148" s="251"/>
      <c r="E148" s="297" t="s">
        <v>2030</v>
      </c>
      <c r="F148" s="297"/>
      <c r="G148" s="297"/>
      <c r="H148" s="297"/>
      <c r="I148" s="297"/>
      <c r="J148" s="297"/>
      <c r="K148" s="297"/>
      <c r="L148" s="297"/>
      <c r="M148" s="251"/>
      <c r="N148" s="251"/>
    </row>
    <row r="149" spans="2:14" x14ac:dyDescent="0.35">
      <c r="B149" s="32"/>
      <c r="C149" s="251"/>
      <c r="D149" s="251"/>
      <c r="E149" s="253" t="s">
        <v>310</v>
      </c>
      <c r="F149" s="253" t="s">
        <v>2031</v>
      </c>
      <c r="G149" s="253" t="s">
        <v>292</v>
      </c>
      <c r="H149" s="253" t="s">
        <v>2032</v>
      </c>
      <c r="I149" s="251"/>
      <c r="J149" s="251"/>
      <c r="K149" s="251"/>
      <c r="L149" s="251"/>
      <c r="M149" s="251"/>
      <c r="N149" s="251"/>
    </row>
    <row r="150" spans="2:14" x14ac:dyDescent="0.35">
      <c r="B150" s="32"/>
      <c r="C150" s="251"/>
      <c r="D150" s="251"/>
      <c r="E150" s="252" t="s">
        <v>2028</v>
      </c>
      <c r="F150" s="252" t="s">
        <v>2019</v>
      </c>
      <c r="G150" s="254" t="s">
        <v>1948</v>
      </c>
      <c r="H150" s="254">
        <v>4483748375</v>
      </c>
      <c r="I150" s="251"/>
      <c r="J150" s="251"/>
      <c r="K150" s="251"/>
      <c r="L150" s="251"/>
      <c r="M150" s="251"/>
      <c r="N150" s="251"/>
    </row>
    <row r="151" spans="2:14" x14ac:dyDescent="0.35">
      <c r="B151" s="32"/>
      <c r="C151" s="251"/>
      <c r="D151" s="251"/>
      <c r="E151" s="252" t="s">
        <v>1957</v>
      </c>
      <c r="F151" s="252" t="s">
        <v>2019</v>
      </c>
      <c r="G151" s="254" t="s">
        <v>1948</v>
      </c>
      <c r="H151" s="254">
        <v>27824117053</v>
      </c>
      <c r="I151" s="251"/>
      <c r="J151" s="251"/>
      <c r="K151" s="251"/>
      <c r="L151" s="251"/>
      <c r="M151" s="251"/>
      <c r="N151" s="251"/>
    </row>
    <row r="152" spans="2:14" x14ac:dyDescent="0.35">
      <c r="B152" s="32"/>
      <c r="C152" s="251"/>
      <c r="D152" s="251"/>
      <c r="E152" s="252" t="s">
        <v>1960</v>
      </c>
      <c r="F152" s="252" t="s">
        <v>2019</v>
      </c>
      <c r="G152" s="254" t="s">
        <v>1948</v>
      </c>
      <c r="H152" s="254">
        <v>4136884299</v>
      </c>
      <c r="I152" s="251"/>
      <c r="J152" s="251"/>
      <c r="K152" s="251"/>
      <c r="L152" s="251"/>
      <c r="M152" s="251"/>
      <c r="N152" s="251"/>
    </row>
    <row r="153" spans="2:14" x14ac:dyDescent="0.35">
      <c r="B153" s="32"/>
      <c r="C153" s="251"/>
      <c r="D153" s="251"/>
      <c r="E153" s="252" t="s">
        <v>2033</v>
      </c>
      <c r="F153" s="252" t="s">
        <v>2019</v>
      </c>
      <c r="G153" s="254" t="s">
        <v>1948</v>
      </c>
      <c r="H153" s="254">
        <v>20092853189</v>
      </c>
      <c r="I153" s="251"/>
      <c r="J153" s="251"/>
      <c r="K153" s="251"/>
      <c r="L153" s="251"/>
      <c r="M153" s="251"/>
      <c r="N153" s="251"/>
    </row>
    <row r="154" spans="2:14" x14ac:dyDescent="0.35">
      <c r="B154" s="32"/>
      <c r="C154" s="251"/>
      <c r="D154" s="251"/>
      <c r="E154" s="252" t="s">
        <v>2034</v>
      </c>
      <c r="F154" s="252" t="s">
        <v>2019</v>
      </c>
      <c r="G154" s="254" t="s">
        <v>1948</v>
      </c>
      <c r="H154" s="254">
        <v>73504198006</v>
      </c>
      <c r="I154" s="251"/>
      <c r="J154" s="251"/>
      <c r="K154" s="251"/>
      <c r="L154" s="251"/>
      <c r="M154" s="251"/>
      <c r="N154" s="251"/>
    </row>
    <row r="155" spans="2:14" x14ac:dyDescent="0.35">
      <c r="B155" s="32"/>
      <c r="C155" s="251"/>
      <c r="D155" s="251"/>
      <c r="E155" s="252" t="s">
        <v>1965</v>
      </c>
      <c r="F155" s="252" t="s">
        <v>2019</v>
      </c>
      <c r="G155" s="254" t="s">
        <v>1948</v>
      </c>
      <c r="H155" s="254">
        <v>42478320</v>
      </c>
      <c r="I155" s="251"/>
      <c r="J155" s="251"/>
      <c r="K155" s="251"/>
      <c r="L155" s="251"/>
      <c r="M155" s="251"/>
      <c r="N155" s="251"/>
    </row>
    <row r="156" spans="2:14" x14ac:dyDescent="0.35">
      <c r="B156" s="32"/>
      <c r="C156" s="251"/>
      <c r="D156" s="251"/>
      <c r="E156" s="252" t="s">
        <v>2036</v>
      </c>
      <c r="F156" s="252" t="s">
        <v>2019</v>
      </c>
      <c r="G156" s="254" t="s">
        <v>1948</v>
      </c>
      <c r="H156" s="254">
        <v>2650688403</v>
      </c>
      <c r="I156" s="251"/>
      <c r="J156" s="251"/>
      <c r="K156" s="251"/>
      <c r="L156" s="251"/>
      <c r="M156" s="251"/>
      <c r="N156" s="251"/>
    </row>
    <row r="157" spans="2:14" x14ac:dyDescent="0.35">
      <c r="B157" s="32"/>
      <c r="C157" s="251"/>
      <c r="D157" s="251"/>
      <c r="E157" s="252" t="s">
        <v>1956</v>
      </c>
      <c r="F157" s="252" t="s">
        <v>2019</v>
      </c>
      <c r="G157" s="254" t="s">
        <v>1948</v>
      </c>
      <c r="H157" s="254">
        <v>17618014586</v>
      </c>
      <c r="I157" s="251"/>
      <c r="J157" s="251"/>
      <c r="K157" s="251"/>
      <c r="L157" s="251"/>
      <c r="M157" s="251"/>
      <c r="N157" s="251"/>
    </row>
    <row r="158" spans="2:14" x14ac:dyDescent="0.35">
      <c r="B158" s="32"/>
      <c r="C158" s="251"/>
      <c r="D158" s="251"/>
      <c r="E158" s="252" t="s">
        <v>1962</v>
      </c>
      <c r="F158" s="252" t="s">
        <v>2019</v>
      </c>
      <c r="G158" s="254" t="s">
        <v>1948</v>
      </c>
      <c r="H158" s="254">
        <v>67226621</v>
      </c>
      <c r="I158" s="251"/>
      <c r="J158" s="251"/>
      <c r="K158" s="251"/>
      <c r="L158" s="251"/>
      <c r="M158" s="251"/>
      <c r="N158" s="251"/>
    </row>
    <row r="159" spans="2:14" x14ac:dyDescent="0.35">
      <c r="B159" s="32"/>
      <c r="C159" s="251"/>
      <c r="D159" s="251"/>
      <c r="E159" s="252" t="s">
        <v>1968</v>
      </c>
      <c r="F159" s="252" t="s">
        <v>2019</v>
      </c>
      <c r="G159" s="254" t="s">
        <v>1948</v>
      </c>
      <c r="H159" s="254">
        <v>29626483114</v>
      </c>
      <c r="I159" s="251"/>
      <c r="J159" s="251"/>
      <c r="K159" s="251"/>
      <c r="L159" s="251"/>
      <c r="M159" s="251"/>
      <c r="N159" s="251"/>
    </row>
    <row r="160" spans="2:14" x14ac:dyDescent="0.35">
      <c r="B160" s="32"/>
      <c r="C160" s="251"/>
      <c r="D160" s="251"/>
      <c r="E160" s="252" t="s">
        <v>1969</v>
      </c>
      <c r="F160" s="252" t="s">
        <v>2019</v>
      </c>
      <c r="G160" s="254" t="s">
        <v>1948</v>
      </c>
      <c r="H160" s="254">
        <v>7906316692</v>
      </c>
      <c r="I160" s="251"/>
      <c r="J160" s="251"/>
      <c r="K160" s="251"/>
      <c r="L160" s="251"/>
      <c r="M160" s="251"/>
      <c r="N160" s="251"/>
    </row>
    <row r="161" spans="2:14" x14ac:dyDescent="0.35">
      <c r="B161" s="32"/>
      <c r="C161" s="251"/>
      <c r="D161" s="251"/>
      <c r="E161" s="252" t="s">
        <v>1970</v>
      </c>
      <c r="F161" s="252" t="s">
        <v>2019</v>
      </c>
      <c r="G161" s="254" t="s">
        <v>1948</v>
      </c>
      <c r="H161" s="254">
        <v>1062253054</v>
      </c>
      <c r="I161" s="251"/>
      <c r="J161" s="251"/>
      <c r="K161" s="251"/>
      <c r="L161" s="251"/>
      <c r="M161" s="251"/>
      <c r="N161" s="251"/>
    </row>
    <row r="162" spans="2:14" x14ac:dyDescent="0.35">
      <c r="B162" s="32"/>
      <c r="C162" s="251"/>
      <c r="D162" s="251"/>
      <c r="E162" s="252" t="s">
        <v>1971</v>
      </c>
      <c r="F162" s="252" t="s">
        <v>2019</v>
      </c>
      <c r="G162" s="254" t="s">
        <v>1948</v>
      </c>
      <c r="H162" s="254">
        <v>205549164</v>
      </c>
      <c r="I162" s="251"/>
      <c r="J162" s="251"/>
      <c r="K162" s="251"/>
      <c r="L162" s="251"/>
      <c r="M162" s="251"/>
      <c r="N162" s="251"/>
    </row>
    <row r="163" spans="2:14" x14ac:dyDescent="0.35">
      <c r="B163" s="32"/>
      <c r="C163" s="251"/>
      <c r="D163" s="251"/>
      <c r="E163" s="252" t="s">
        <v>1961</v>
      </c>
      <c r="F163" s="252" t="s">
        <v>2019</v>
      </c>
      <c r="G163" s="254" t="s">
        <v>1948</v>
      </c>
      <c r="H163" s="254">
        <v>4926948179</v>
      </c>
      <c r="I163" s="251"/>
      <c r="J163" s="251"/>
      <c r="K163" s="251"/>
      <c r="L163" s="251"/>
      <c r="M163" s="251"/>
      <c r="N163" s="251"/>
    </row>
    <row r="164" spans="2:14" x14ac:dyDescent="0.35">
      <c r="B164" s="32"/>
      <c r="C164" s="251"/>
      <c r="D164" s="251"/>
      <c r="E164" s="252" t="s">
        <v>1973</v>
      </c>
      <c r="F164" s="252" t="s">
        <v>2019</v>
      </c>
      <c r="G164" s="254" t="s">
        <v>1948</v>
      </c>
      <c r="H164" s="254">
        <v>5527742092</v>
      </c>
      <c r="I164" s="251"/>
      <c r="J164" s="251"/>
      <c r="K164" s="251"/>
      <c r="L164" s="251"/>
      <c r="M164" s="251"/>
      <c r="N164" s="251"/>
    </row>
    <row r="165" spans="2:14" x14ac:dyDescent="0.35">
      <c r="B165" s="32"/>
      <c r="C165" s="251"/>
      <c r="D165" s="251"/>
      <c r="E165" s="252" t="s">
        <v>1959</v>
      </c>
      <c r="F165" s="252" t="s">
        <v>2019</v>
      </c>
      <c r="G165" s="254" t="s">
        <v>1948</v>
      </c>
      <c r="H165" s="254">
        <v>6002217216</v>
      </c>
      <c r="I165" s="251"/>
      <c r="J165" s="251"/>
      <c r="K165" s="251"/>
      <c r="L165" s="251"/>
      <c r="M165" s="251"/>
      <c r="N165" s="251"/>
    </row>
    <row r="166" spans="2:14" x14ac:dyDescent="0.35">
      <c r="B166" s="32"/>
      <c r="C166" s="251"/>
      <c r="D166" s="251"/>
      <c r="E166" s="252" t="s">
        <v>2035</v>
      </c>
      <c r="F166" s="252" t="s">
        <v>2019</v>
      </c>
      <c r="G166" s="254" t="s">
        <v>1948</v>
      </c>
      <c r="H166" s="254">
        <v>4536186900</v>
      </c>
      <c r="I166" s="251"/>
      <c r="J166" s="251"/>
      <c r="K166" s="251"/>
      <c r="L166" s="251"/>
      <c r="M166" s="251"/>
      <c r="N166" s="251"/>
    </row>
    <row r="167" spans="2:14" x14ac:dyDescent="0.35">
      <c r="B167" s="32"/>
      <c r="C167" s="251"/>
      <c r="D167" s="251"/>
      <c r="E167" s="252" t="s">
        <v>2028</v>
      </c>
      <c r="F167" s="252" t="s">
        <v>2020</v>
      </c>
      <c r="G167" s="254" t="s">
        <v>1948</v>
      </c>
      <c r="H167" s="254">
        <v>4599745754</v>
      </c>
      <c r="I167" s="251"/>
      <c r="J167" s="251"/>
      <c r="K167" s="251"/>
      <c r="L167" s="251"/>
      <c r="M167" s="251"/>
      <c r="N167" s="251"/>
    </row>
    <row r="168" spans="2:14" x14ac:dyDescent="0.35">
      <c r="B168" s="32"/>
      <c r="C168" s="251"/>
      <c r="D168" s="251"/>
      <c r="E168" s="252" t="s">
        <v>1957</v>
      </c>
      <c r="F168" s="252" t="s">
        <v>2020</v>
      </c>
      <c r="G168" s="254" t="s">
        <v>1948</v>
      </c>
      <c r="H168" s="254">
        <v>26259256846</v>
      </c>
      <c r="I168" s="251"/>
      <c r="J168" s="251"/>
      <c r="K168" s="251"/>
      <c r="L168" s="251"/>
      <c r="M168" s="251"/>
      <c r="N168" s="251"/>
    </row>
    <row r="169" spans="2:14" x14ac:dyDescent="0.35">
      <c r="B169" s="32"/>
      <c r="C169" s="251"/>
      <c r="D169" s="251"/>
      <c r="E169" s="252" t="s">
        <v>1960</v>
      </c>
      <c r="F169" s="252" t="s">
        <v>2020</v>
      </c>
      <c r="G169" s="254" t="s">
        <v>1948</v>
      </c>
      <c r="H169" s="254">
        <v>4755240400</v>
      </c>
      <c r="I169" s="251"/>
      <c r="J169" s="251"/>
      <c r="K169" s="251"/>
      <c r="L169" s="251"/>
      <c r="M169" s="251"/>
      <c r="N169" s="251"/>
    </row>
    <row r="170" spans="2:14" x14ac:dyDescent="0.35">
      <c r="B170" s="32"/>
      <c r="C170" s="251"/>
      <c r="D170" s="251"/>
      <c r="E170" s="252" t="s">
        <v>2033</v>
      </c>
      <c r="F170" s="252" t="s">
        <v>2020</v>
      </c>
      <c r="G170" s="254" t="s">
        <v>1948</v>
      </c>
      <c r="H170" s="254">
        <v>16303629732</v>
      </c>
      <c r="I170" s="251"/>
      <c r="J170" s="251"/>
      <c r="K170" s="251"/>
      <c r="L170" s="251"/>
      <c r="M170" s="251"/>
      <c r="N170" s="251"/>
    </row>
    <row r="171" spans="2:14" x14ac:dyDescent="0.35">
      <c r="B171" s="32"/>
      <c r="C171" s="251"/>
      <c r="D171" s="251"/>
      <c r="E171" s="252" t="s">
        <v>2034</v>
      </c>
      <c r="F171" s="252" t="s">
        <v>2020</v>
      </c>
      <c r="G171" s="254" t="s">
        <v>1948</v>
      </c>
      <c r="H171" s="254">
        <v>38916239418</v>
      </c>
      <c r="I171" s="251"/>
      <c r="J171" s="251"/>
      <c r="K171" s="251"/>
      <c r="L171" s="251"/>
      <c r="M171" s="251"/>
      <c r="N171" s="251"/>
    </row>
    <row r="172" spans="2:14" x14ac:dyDescent="0.35">
      <c r="B172" s="32"/>
      <c r="C172" s="251"/>
      <c r="D172" s="251"/>
      <c r="E172" s="252" t="s">
        <v>1965</v>
      </c>
      <c r="F172" s="252" t="s">
        <v>2020</v>
      </c>
      <c r="G172" s="254" t="s">
        <v>1948</v>
      </c>
      <c r="H172" s="254">
        <v>651269282</v>
      </c>
      <c r="I172" s="251"/>
      <c r="J172" s="251"/>
      <c r="K172" s="251"/>
      <c r="L172" s="251"/>
      <c r="M172" s="251"/>
      <c r="N172" s="251"/>
    </row>
    <row r="173" spans="2:14" x14ac:dyDescent="0.35">
      <c r="B173" s="32"/>
      <c r="C173" s="251"/>
      <c r="D173" s="251"/>
      <c r="E173" s="252" t="s">
        <v>2036</v>
      </c>
      <c r="F173" s="252" t="s">
        <v>2020</v>
      </c>
      <c r="G173" s="254" t="s">
        <v>1948</v>
      </c>
      <c r="H173" s="254">
        <v>1617127587</v>
      </c>
      <c r="I173" s="251"/>
      <c r="J173" s="251"/>
      <c r="K173" s="251"/>
      <c r="L173" s="251"/>
      <c r="M173" s="251"/>
      <c r="N173" s="251"/>
    </row>
    <row r="174" spans="2:14" x14ac:dyDescent="0.35">
      <c r="B174" s="32"/>
      <c r="C174" s="251"/>
      <c r="D174" s="251"/>
      <c r="E174" s="252" t="s">
        <v>1956</v>
      </c>
      <c r="F174" s="252" t="s">
        <v>2020</v>
      </c>
      <c r="G174" s="254" t="s">
        <v>1948</v>
      </c>
      <c r="H174" s="254">
        <v>17180172704</v>
      </c>
      <c r="I174" s="251"/>
      <c r="J174" s="251"/>
      <c r="K174" s="251"/>
      <c r="L174" s="251"/>
      <c r="M174" s="251"/>
      <c r="N174" s="251"/>
    </row>
    <row r="175" spans="2:14" x14ac:dyDescent="0.35">
      <c r="B175" s="32"/>
      <c r="C175" s="251"/>
      <c r="D175" s="251"/>
      <c r="E175" s="252" t="s">
        <v>1962</v>
      </c>
      <c r="F175" s="252" t="s">
        <v>2020</v>
      </c>
      <c r="G175" s="254" t="s">
        <v>1948</v>
      </c>
      <c r="H175" s="254">
        <v>33217987</v>
      </c>
      <c r="I175" s="251"/>
      <c r="J175" s="251"/>
      <c r="K175" s="251"/>
      <c r="L175" s="251"/>
      <c r="M175" s="251"/>
      <c r="N175" s="251"/>
    </row>
    <row r="176" spans="2:14" x14ac:dyDescent="0.35">
      <c r="B176" s="32"/>
      <c r="C176" s="251"/>
      <c r="D176" s="251"/>
      <c r="E176" s="252" t="s">
        <v>1968</v>
      </c>
      <c r="F176" s="252" t="s">
        <v>2020</v>
      </c>
      <c r="G176" s="254" t="s">
        <v>1948</v>
      </c>
      <c r="H176" s="254">
        <v>18735131450</v>
      </c>
      <c r="I176" s="251"/>
      <c r="J176" s="251"/>
      <c r="K176" s="251"/>
      <c r="L176" s="251"/>
      <c r="M176" s="251"/>
      <c r="N176" s="251"/>
    </row>
    <row r="177" spans="2:14" x14ac:dyDescent="0.35">
      <c r="B177" s="32"/>
      <c r="C177" s="251"/>
      <c r="D177" s="251"/>
      <c r="E177" s="252" t="s">
        <v>1969</v>
      </c>
      <c r="F177" s="252" t="s">
        <v>2020</v>
      </c>
      <c r="G177" s="254" t="s">
        <v>1948</v>
      </c>
      <c r="H177" s="254">
        <v>4676625163</v>
      </c>
      <c r="I177" s="251"/>
      <c r="J177" s="251"/>
      <c r="K177" s="251"/>
      <c r="L177" s="251"/>
      <c r="M177" s="251"/>
      <c r="N177" s="251"/>
    </row>
    <row r="178" spans="2:14" x14ac:dyDescent="0.35">
      <c r="B178" s="32"/>
      <c r="C178" s="251"/>
      <c r="D178" s="251"/>
      <c r="E178" s="252" t="s">
        <v>1970</v>
      </c>
      <c r="F178" s="252" t="s">
        <v>2020</v>
      </c>
      <c r="G178" s="254" t="s">
        <v>1948</v>
      </c>
      <c r="H178" s="254">
        <v>1850497021</v>
      </c>
      <c r="I178" s="251"/>
      <c r="J178" s="251"/>
      <c r="K178" s="251"/>
      <c r="L178" s="251"/>
      <c r="M178" s="251"/>
      <c r="N178" s="251"/>
    </row>
    <row r="179" spans="2:14" x14ac:dyDescent="0.35">
      <c r="B179" s="32"/>
      <c r="C179" s="251"/>
      <c r="D179" s="251"/>
      <c r="E179" s="252" t="s">
        <v>1971</v>
      </c>
      <c r="F179" s="252" t="s">
        <v>2020</v>
      </c>
      <c r="G179" s="254" t="s">
        <v>1948</v>
      </c>
      <c r="H179" s="254">
        <v>317081940</v>
      </c>
      <c r="I179" s="251"/>
      <c r="J179" s="251"/>
      <c r="K179" s="251"/>
      <c r="L179" s="251"/>
      <c r="M179" s="251"/>
      <c r="N179" s="251"/>
    </row>
    <row r="180" spans="2:14" x14ac:dyDescent="0.35">
      <c r="B180" s="32"/>
      <c r="C180" s="251"/>
      <c r="D180" s="251"/>
      <c r="E180" s="252" t="s">
        <v>1961</v>
      </c>
      <c r="F180" s="252" t="s">
        <v>2020</v>
      </c>
      <c r="G180" s="254" t="s">
        <v>1948</v>
      </c>
      <c r="H180" s="254">
        <v>3095219018</v>
      </c>
      <c r="I180" s="251"/>
      <c r="J180" s="251"/>
      <c r="K180" s="251"/>
      <c r="L180" s="251"/>
      <c r="M180" s="251"/>
      <c r="N180" s="251"/>
    </row>
    <row r="181" spans="2:14" x14ac:dyDescent="0.35">
      <c r="B181" s="32"/>
      <c r="C181" s="251"/>
      <c r="D181" s="251"/>
      <c r="E181" s="252" t="s">
        <v>1973</v>
      </c>
      <c r="F181" s="252" t="s">
        <v>2020</v>
      </c>
      <c r="G181" s="254" t="s">
        <v>1948</v>
      </c>
      <c r="H181" s="254">
        <v>2505235805</v>
      </c>
      <c r="I181" s="251"/>
      <c r="J181" s="251"/>
      <c r="K181" s="251"/>
      <c r="L181" s="251"/>
      <c r="M181" s="251"/>
      <c r="N181" s="251"/>
    </row>
    <row r="182" spans="2:14" x14ac:dyDescent="0.35">
      <c r="B182" s="32"/>
      <c r="C182" s="251"/>
      <c r="D182" s="251"/>
      <c r="E182" s="252" t="s">
        <v>1959</v>
      </c>
      <c r="F182" s="252" t="s">
        <v>2020</v>
      </c>
      <c r="G182" s="254" t="s">
        <v>1948</v>
      </c>
      <c r="H182" s="254">
        <v>5221155063</v>
      </c>
      <c r="I182" s="251"/>
      <c r="J182" s="251"/>
      <c r="K182" s="251"/>
      <c r="L182" s="251"/>
      <c r="M182" s="251"/>
      <c r="N182" s="251"/>
    </row>
    <row r="183" spans="2:14" ht="15.6" thickBot="1" x14ac:dyDescent="0.4">
      <c r="B183" s="32"/>
      <c r="C183" s="251"/>
      <c r="D183" s="251"/>
      <c r="E183" s="255" t="s">
        <v>293</v>
      </c>
      <c r="F183" s="255"/>
      <c r="G183" s="256"/>
      <c r="H183" s="257">
        <f>SUM(H150:H182)</f>
        <v>356930750433</v>
      </c>
      <c r="I183" s="251"/>
      <c r="J183" s="251"/>
      <c r="K183" s="251"/>
      <c r="L183" s="251"/>
      <c r="M183" s="251"/>
      <c r="N183" s="251"/>
    </row>
    <row r="184" spans="2:14" ht="15.6" thickTop="1" x14ac:dyDescent="0.35">
      <c r="B184" s="32"/>
      <c r="C184" s="251"/>
      <c r="D184" s="251"/>
      <c r="E184" s="251"/>
      <c r="F184" s="251"/>
      <c r="G184" s="251"/>
      <c r="H184" s="251"/>
      <c r="I184" s="251"/>
      <c r="J184" s="251"/>
      <c r="K184" s="251"/>
      <c r="L184" s="251"/>
      <c r="M184" s="251"/>
      <c r="N184" s="251"/>
    </row>
    <row r="185" spans="2:14" x14ac:dyDescent="0.35">
      <c r="B185" s="32"/>
      <c r="C185" s="251"/>
      <c r="D185" s="251"/>
      <c r="E185" s="251"/>
      <c r="F185" s="251"/>
      <c r="G185" s="251"/>
      <c r="H185" s="251"/>
      <c r="I185" s="251"/>
      <c r="J185" s="251"/>
      <c r="K185" s="251"/>
      <c r="L185" s="251"/>
      <c r="M185" s="251"/>
      <c r="N185" s="251"/>
    </row>
    <row r="186" spans="2:14" x14ac:dyDescent="0.35">
      <c r="B186" s="32"/>
      <c r="C186" s="251"/>
      <c r="D186" s="251"/>
      <c r="E186" s="251"/>
      <c r="F186" s="251"/>
      <c r="G186" s="251"/>
      <c r="H186" s="251"/>
      <c r="I186" s="251"/>
      <c r="J186" s="251"/>
      <c r="K186" s="251"/>
      <c r="L186" s="251"/>
      <c r="M186" s="251"/>
      <c r="N186" s="251"/>
    </row>
    <row r="187" spans="2:14" x14ac:dyDescent="0.35">
      <c r="B187" s="32"/>
      <c r="C187" s="251"/>
      <c r="D187" s="251"/>
      <c r="E187" s="251"/>
      <c r="F187" s="251"/>
      <c r="G187" s="251"/>
      <c r="H187" s="251"/>
      <c r="I187" s="251"/>
      <c r="J187" s="251"/>
      <c r="K187" s="251"/>
      <c r="L187" s="251"/>
      <c r="M187" s="251"/>
      <c r="N187" s="251"/>
    </row>
    <row r="188" spans="2:14" x14ac:dyDescent="0.35">
      <c r="B188" s="32"/>
      <c r="C188" s="251"/>
      <c r="D188" s="251"/>
      <c r="E188" s="251"/>
      <c r="F188" s="251"/>
      <c r="G188" s="251"/>
      <c r="H188" s="307"/>
      <c r="I188" s="251"/>
      <c r="J188" s="251"/>
      <c r="K188" s="251"/>
      <c r="L188" s="251"/>
      <c r="M188" s="251"/>
      <c r="N188" s="251"/>
    </row>
    <row r="189" spans="2:14" x14ac:dyDescent="0.35">
      <c r="B189" s="32"/>
      <c r="C189" s="251"/>
      <c r="D189" s="251"/>
      <c r="E189" s="251"/>
      <c r="F189" s="251"/>
      <c r="G189" s="251"/>
      <c r="H189" s="308"/>
      <c r="I189" s="251"/>
      <c r="J189" s="251"/>
      <c r="K189" s="251"/>
      <c r="L189" s="251"/>
      <c r="M189" s="251"/>
      <c r="N189" s="251"/>
    </row>
    <row r="190" spans="2:14" x14ac:dyDescent="0.35">
      <c r="B190" s="32"/>
      <c r="C190" s="251"/>
      <c r="D190" s="251"/>
      <c r="E190" s="251"/>
      <c r="F190" s="251"/>
      <c r="G190" s="251"/>
      <c r="H190" s="307"/>
      <c r="I190" s="251"/>
      <c r="J190" s="251"/>
      <c r="K190" s="251"/>
      <c r="L190" s="251"/>
      <c r="M190" s="251"/>
      <c r="N190" s="251"/>
    </row>
    <row r="191" spans="2:14" x14ac:dyDescent="0.35">
      <c r="B191" s="32"/>
      <c r="C191" s="251"/>
      <c r="D191" s="251"/>
      <c r="E191" s="251"/>
      <c r="F191" s="251"/>
      <c r="G191" s="251"/>
      <c r="H191" s="309"/>
      <c r="I191" s="251"/>
      <c r="J191" s="251"/>
      <c r="K191" s="251"/>
      <c r="L191" s="251"/>
      <c r="M191" s="251"/>
      <c r="N191" s="251"/>
    </row>
    <row r="192" spans="2:14" x14ac:dyDescent="0.35">
      <c r="B192" s="32"/>
      <c r="C192" s="251"/>
      <c r="D192" s="251"/>
      <c r="E192" s="251"/>
      <c r="F192" s="251"/>
      <c r="G192" s="251"/>
      <c r="H192" s="251"/>
      <c r="I192" s="251"/>
      <c r="J192" s="251"/>
      <c r="K192" s="251"/>
      <c r="L192" s="251"/>
      <c r="M192" s="251"/>
      <c r="N192" s="251"/>
    </row>
    <row r="193" spans="2:14" x14ac:dyDescent="0.35">
      <c r="B193" s="32"/>
      <c r="C193" s="251"/>
      <c r="D193" s="251"/>
      <c r="E193" s="251"/>
      <c r="F193" s="251"/>
      <c r="G193" s="251"/>
      <c r="H193" s="251"/>
      <c r="I193" s="251"/>
      <c r="J193" s="251"/>
      <c r="K193" s="251"/>
      <c r="L193" s="251"/>
      <c r="M193" s="251"/>
      <c r="N193" s="251"/>
    </row>
    <row r="194" spans="2:14" x14ac:dyDescent="0.35">
      <c r="B194" s="32"/>
      <c r="C194" s="251"/>
      <c r="D194" s="251"/>
      <c r="E194" s="251"/>
      <c r="F194" s="251"/>
      <c r="G194" s="251"/>
      <c r="H194" s="251"/>
      <c r="I194" s="251"/>
      <c r="J194" s="251"/>
      <c r="K194" s="251"/>
      <c r="L194" s="251"/>
      <c r="M194" s="251"/>
      <c r="N194" s="251"/>
    </row>
    <row r="195" spans="2:14" x14ac:dyDescent="0.35">
      <c r="B195" s="32"/>
      <c r="C195" s="251"/>
      <c r="D195" s="251"/>
      <c r="E195" s="251"/>
      <c r="F195" s="251"/>
      <c r="G195" s="251"/>
      <c r="H195" s="251"/>
      <c r="I195" s="251"/>
      <c r="J195" s="251"/>
      <c r="K195" s="251"/>
      <c r="L195" s="251"/>
      <c r="M195" s="251"/>
      <c r="N195" s="251"/>
    </row>
    <row r="196" spans="2:14" x14ac:dyDescent="0.35">
      <c r="B196" s="32"/>
      <c r="C196" s="251"/>
      <c r="D196" s="251"/>
      <c r="E196" s="251"/>
      <c r="F196" s="251"/>
      <c r="G196" s="251"/>
      <c r="H196" s="251"/>
      <c r="I196" s="251"/>
      <c r="J196" s="251"/>
      <c r="K196" s="251"/>
      <c r="L196" s="251"/>
      <c r="M196" s="251"/>
      <c r="N196" s="251"/>
    </row>
    <row r="197" spans="2:14" x14ac:dyDescent="0.35">
      <c r="B197" s="32"/>
      <c r="C197" s="251"/>
      <c r="D197" s="251"/>
      <c r="E197" s="251"/>
      <c r="F197" s="251"/>
      <c r="G197" s="251"/>
      <c r="H197" s="251"/>
      <c r="I197" s="251"/>
      <c r="J197" s="251"/>
      <c r="K197" s="251"/>
      <c r="L197" s="251"/>
      <c r="M197" s="251"/>
      <c r="N197" s="251"/>
    </row>
    <row r="198" spans="2:14" x14ac:dyDescent="0.35">
      <c r="B198" s="32"/>
      <c r="C198" s="251"/>
      <c r="D198" s="251"/>
      <c r="E198" s="251"/>
      <c r="F198" s="251"/>
      <c r="G198" s="251"/>
      <c r="H198" s="251"/>
      <c r="I198" s="251"/>
      <c r="J198" s="251"/>
      <c r="K198" s="251"/>
      <c r="L198" s="251"/>
      <c r="M198" s="251"/>
      <c r="N198" s="251"/>
    </row>
    <row r="199" spans="2:14" x14ac:dyDescent="0.35">
      <c r="B199" s="32"/>
      <c r="C199" s="251"/>
      <c r="D199" s="251"/>
      <c r="E199" s="251"/>
      <c r="F199" s="251"/>
      <c r="G199" s="251"/>
      <c r="H199" s="251"/>
      <c r="I199" s="251"/>
      <c r="J199" s="251"/>
      <c r="K199" s="251"/>
      <c r="L199" s="251"/>
      <c r="M199" s="251"/>
      <c r="N199" s="251"/>
    </row>
    <row r="200" spans="2:14" x14ac:dyDescent="0.35">
      <c r="B200" s="32"/>
      <c r="C200" s="251"/>
      <c r="D200" s="251"/>
      <c r="E200" s="251"/>
      <c r="F200" s="251"/>
      <c r="G200" s="251"/>
      <c r="H200" s="251"/>
      <c r="I200" s="251"/>
      <c r="J200" s="251"/>
      <c r="K200" s="251"/>
      <c r="L200" s="251"/>
      <c r="M200" s="251"/>
      <c r="N200" s="251"/>
    </row>
    <row r="201" spans="2:14" x14ac:dyDescent="0.35">
      <c r="B201" s="32"/>
      <c r="C201" s="295"/>
      <c r="D201" s="295"/>
      <c r="E201" s="295"/>
      <c r="F201" s="295"/>
      <c r="G201" s="295"/>
      <c r="H201" s="295"/>
      <c r="I201" s="295"/>
      <c r="J201" s="295"/>
      <c r="K201" s="295"/>
      <c r="L201" s="295"/>
      <c r="M201" s="295"/>
      <c r="N201" s="295"/>
    </row>
    <row r="203" spans="2:14" x14ac:dyDescent="0.35">
      <c r="J203" s="108"/>
    </row>
    <row r="204" spans="2:14" x14ac:dyDescent="0.35">
      <c r="C204" s="213" t="s">
        <v>320</v>
      </c>
      <c r="J204" s="108"/>
      <c r="K204" s="109"/>
    </row>
    <row r="206" spans="2:14" x14ac:dyDescent="0.35">
      <c r="K206" s="109"/>
    </row>
  </sheetData>
  <protectedRanges>
    <protectedRange algorithmName="SHA-512" hashValue="19r0bVvPR7yZA0UiYij7Tv1CBk3noIABvFePbLhCJ4nk3L6A+Fy+RdPPS3STf+a52x4pG2PQK4FAkXK9epnlIA==" saltValue="gQC4yrLvnbJqxYZ0KSEoZA==" spinCount="100000" sqref="C139:D142 F139:H141 F142:G142 E55 D37:D54 D56:D59 E75 B104:C108 D104 B60:D103 B109:D138 B15:D36 B37:C59 H15:H138" name="Government revenues_1"/>
    <protectedRange algorithmName="SHA-512" hashValue="19r0bVvPR7yZA0UiYij7Tv1CBk3noIABvFePbLhCJ4nk3L6A+Fy+RdPPS3STf+a52x4pG2PQK4FAkXK9epnlIA==" saltValue="gQC4yrLvnbJqxYZ0KSEoZA==" spinCount="100000" sqref="I140:I142 I15:I138" name="Government revenues_2"/>
  </protectedRanges>
  <mergeCells count="13">
    <mergeCell ref="C8:N8"/>
    <mergeCell ref="E4:F4"/>
    <mergeCell ref="C2:N2"/>
    <mergeCell ref="C5:N5"/>
    <mergeCell ref="C6:N6"/>
    <mergeCell ref="C7:N7"/>
    <mergeCell ref="C9:N9"/>
    <mergeCell ref="C10:N10"/>
    <mergeCell ref="C11:N11"/>
    <mergeCell ref="C201:N201"/>
    <mergeCell ref="C144:N144"/>
    <mergeCell ref="C145:N145"/>
    <mergeCell ref="E148:L148"/>
  </mergeCells>
  <dataValidations xWindow="1133" yWindow="562" count="15">
    <dataValidation type="textLength" allowBlank="1" showInputMessage="1" showErrorMessage="1" errorTitle="Veuillez ne pas modifier ces cellules" error="Veuillez ne pas modifier ces cellules" sqref="C144:N145" xr:uid="{5BD11D2E-7C8F-496F-A0AD-C865F4EBDE8D}">
      <formula1>10000</formula1>
      <formula2>50000</formula2>
    </dataValidation>
    <dataValidation type="textLength" allowBlank="1" showInputMessage="1" showErrorMessage="1" sqref="H143:J143 B139:G143 J139:J141 H139:I139 H141:I141 C1:N1 D4 B14:C14 G4:O4 E14:G14 I14:O14 A1:B11 O13 O1:O11 K139:N143 A13:A42 O31:O42" xr:uid="{FA9D5B36-9236-43A9-B346-F91F9A7BA7B2}">
      <formula1>9999999</formula1>
      <formula2>99999999</formula2>
    </dataValidation>
    <dataValidation type="whole" allowBlank="1" showInputMessage="1" showErrorMessage="1" sqref="H140:I140 H142:I142" xr:uid="{5B7817A7-11FB-42D9-9460-F44DC212A83E}">
      <formula1>1</formula1>
      <formula2>2</formula2>
    </dataValidation>
    <dataValidation allowBlank="1" showInputMessage="1" showErrorMessage="1" errorTitle="Veuillez ne pas modifier ces cellules" error="Veuillez ne pas modifier ces cellules" sqref="D14" xr:uid="{2C8316F5-58D1-45E2-ABFA-1836EF613FB6}"/>
    <dataValidation type="list" allowBlank="1" showInputMessage="1" showErrorMessage="1" sqref="I15:I26 I56:I138" xr:uid="{D122FD09-F6C9-4F3D-A48A-BB98A1F564D3}">
      <formula1>Currency_code_list</formula1>
    </dataValidation>
    <dataValidation type="list" allowBlank="1" showInputMessage="1" showErrorMessage="1" sqref="F15:G26 F56:G138" xr:uid="{6330F492-8F41-4B18-8338-9C60C4BF1F85}">
      <formula1>Simple_options_list</formula1>
    </dataValidation>
    <dataValidation type="list" showInputMessage="1" showErrorMessage="1" sqref="H15:H26 H56:H138" xr:uid="{A6114BF9-8164-40A8-BE5B-291A21E8C59E}">
      <formula1>Projectname</formula1>
    </dataValidation>
    <dataValidation type="list" showInputMessage="1" showErrorMessage="1" sqref="C15:C26 C56:C138" xr:uid="{BC71062D-446F-42A4-BE9D-DD9B026D011F}">
      <formula1>Companies_list</formula1>
    </dataValidation>
    <dataValidation type="list" showInputMessage="1" showErrorMessage="1" promptTitle="Nom du flux de revenus" sqref="E15:E26 D105:D108 E76:E138 E52:E74" xr:uid="{869125D6-CA61-4F7B-AB37-BA3A25D777C0}">
      <formula1>Revenue_stream_list</formula1>
    </dataValidation>
    <dataValidation type="list" allowBlank="1" showInputMessage="1" showErrorMessage="1" sqref="E55 E75 D109:D138 D15:D54 D56:D104" xr:uid="{3D63B995-AC0B-4208-BD62-9C408DE48CDF}">
      <formula1>Government_entities_list</formula1>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27:E51" xr:uid="{146B70FD-9A2B-4CFB-AD2E-BD064A3054FF}">
      <formula1>Revenue_stream_list</formula1>
    </dataValidation>
    <dataValidation type="list" allowBlank="1" showInputMessage="1" showErrorMessage="1" sqref="C27:C55" xr:uid="{E9BAA70A-7280-421D-9376-1611763D934A}">
      <formula1>Companies_list</formula1>
    </dataValidation>
    <dataValidation type="list" allowBlank="1" showInputMessage="1" showErrorMessage="1" sqref="B15:B138" xr:uid="{2BF32111-BE6B-4DF0-BCF7-817B9CC3189C}">
      <formula1>Sector_list</formula1>
    </dataValidation>
    <dataValidation type="decimal" operator="notBetween" allowBlank="1" showInputMessage="1" showErrorMessage="1" errorTitle="Nombre" error="Veuillez ne saisir que des nombres dans cette cellule" promptTitle="Valeur des recettes" prompt="Veuillez saisir le montant total du flux de revenus rapproché, tel que divulgué par le gouvernement._x000a_" sqref="J15:J138" xr:uid="{FE01652F-8EB5-4B64-AB8F-A52C0CC80CED}">
      <formula1>0.1</formula1>
      <formula2>0.2</formula2>
    </dataValidation>
    <dataValidation allowBlank="1" showInputMessage="1" showErrorMessage="1" promptTitle="Volume en nature" prompt="Veuillez renseigner le volume en nature du flux de revenu, si applicable" sqref="L15:L138" xr:uid="{E9E24D1E-4294-489D-A651-AEB6FB2B3E7D}"/>
  </dataValidations>
  <hyperlinks>
    <hyperlink ref="C4" r:id="rId1" location="_1-comprehensive-disclosure-of-taxes-and-revenues--17308" xr:uid="{C2EB4DE3-FE2A-4B0E-A9A2-A17B452456B1}"/>
    <hyperlink ref="C11:K11" r:id="rId2" display="If you have any questions, please contact data@eiti.org" xr:uid="{2D9BE027-1642-4A10-B6F8-94EC851B8F28}"/>
    <hyperlink ref="E4:F4" r:id="rId3" location="_7-level-of-disaggregation--17315" display="EITI Requirement 4.7: Project-level reporting" xr:uid="{CE1E67CD-8348-4D5A-8E73-DD1CC1C25394}"/>
  </hyperlinks>
  <pageMargins left="0.7" right="0.7" top="0.75" bottom="0.75" header="0.3" footer="0.3"/>
  <pageSetup paperSize="9" orientation="portrait" r:id="rId4"/>
  <legacyDrawing r:id="rId5"/>
  <tableParts count="1">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G246"/>
  <sheetViews>
    <sheetView showGridLines="0" topLeftCell="A63" zoomScale="80" zoomScaleNormal="80" workbookViewId="0">
      <selection activeCell="E83" sqref="E83"/>
    </sheetView>
  </sheetViews>
  <sheetFormatPr defaultColWidth="9.21875" defaultRowHeight="14.4" x14ac:dyDescent="0.3"/>
  <cols>
    <col min="1" max="1" width="38.77734375" bestFit="1" customWidth="1"/>
    <col min="2" max="3" width="17.5546875" customWidth="1"/>
    <col min="4" max="4" width="34.21875" customWidth="1"/>
    <col min="5" max="6" width="26.44140625" customWidth="1"/>
    <col min="7" max="7" width="35.44140625" customWidth="1"/>
    <col min="9" max="9" width="24.44140625" customWidth="1"/>
    <col min="10" max="10" width="28.5546875" customWidth="1"/>
    <col min="11" max="11" width="30.44140625" customWidth="1"/>
    <col min="14" max="14" width="17.44140625" customWidth="1"/>
    <col min="15" max="15" width="23.44140625" customWidth="1"/>
    <col min="16" max="16" width="64.44140625" customWidth="1"/>
    <col min="19" max="19" width="88.21875" customWidth="1"/>
    <col min="20" max="20" width="81.77734375" customWidth="1"/>
    <col min="22" max="22" width="22.21875" customWidth="1"/>
    <col min="23" max="23" width="77.5546875" customWidth="1"/>
    <col min="24" max="24" width="90.77734375" customWidth="1"/>
    <col min="25" max="25" width="84.77734375" customWidth="1"/>
    <col min="27" max="27" width="19.5546875" customWidth="1"/>
    <col min="29" max="29" width="21" customWidth="1"/>
    <col min="31" max="31" width="22.21875" customWidth="1"/>
    <col min="33" max="33" width="23.77734375" customWidth="1"/>
  </cols>
  <sheetData>
    <row r="1" spans="1:33" x14ac:dyDescent="0.3">
      <c r="A1" s="1" t="s">
        <v>321</v>
      </c>
      <c r="I1" s="1" t="s">
        <v>322</v>
      </c>
      <c r="K1" s="1" t="s">
        <v>323</v>
      </c>
      <c r="N1" s="1" t="s">
        <v>324</v>
      </c>
      <c r="S1" s="1" t="s">
        <v>325</v>
      </c>
      <c r="AA1" s="1" t="s">
        <v>326</v>
      </c>
      <c r="AC1" s="1" t="s">
        <v>327</v>
      </c>
      <c r="AE1" s="1" t="s">
        <v>328</v>
      </c>
      <c r="AG1" s="1" t="s">
        <v>329</v>
      </c>
    </row>
    <row r="2" spans="1:33" x14ac:dyDescent="0.3">
      <c r="A2" s="1" t="s">
        <v>91</v>
      </c>
      <c r="B2" s="1" t="s">
        <v>330</v>
      </c>
      <c r="C2" s="1" t="s">
        <v>93</v>
      </c>
      <c r="D2" s="1" t="s">
        <v>331</v>
      </c>
      <c r="E2" s="1" t="s">
        <v>332</v>
      </c>
      <c r="F2" s="1" t="s">
        <v>333</v>
      </c>
      <c r="G2" s="1" t="s">
        <v>229</v>
      </c>
      <c r="I2" t="s">
        <v>334</v>
      </c>
      <c r="K2" t="s">
        <v>334</v>
      </c>
      <c r="N2" s="4" t="s">
        <v>335</v>
      </c>
      <c r="O2" s="4" t="s">
        <v>336</v>
      </c>
      <c r="P2" s="4" t="s">
        <v>337</v>
      </c>
      <c r="S2" s="1" t="s">
        <v>338</v>
      </c>
      <c r="T2" s="1" t="s">
        <v>339</v>
      </c>
      <c r="U2" s="1" t="s">
        <v>340</v>
      </c>
      <c r="V2" s="1" t="s">
        <v>341</v>
      </c>
      <c r="W2" s="1" t="s">
        <v>342</v>
      </c>
      <c r="X2" s="1" t="s">
        <v>343</v>
      </c>
      <c r="Y2" s="1" t="s">
        <v>344</v>
      </c>
      <c r="AA2" s="1" t="s">
        <v>345</v>
      </c>
      <c r="AC2" t="s">
        <v>346</v>
      </c>
      <c r="AE2" t="s">
        <v>195</v>
      </c>
      <c r="AG2" t="s">
        <v>206</v>
      </c>
    </row>
    <row r="3" spans="1:33" x14ac:dyDescent="0.3">
      <c r="A3" t="s">
        <v>347</v>
      </c>
      <c r="B3" t="s">
        <v>348</v>
      </c>
      <c r="C3" t="s">
        <v>349</v>
      </c>
      <c r="D3" t="s">
        <v>350</v>
      </c>
      <c r="E3" t="s">
        <v>351</v>
      </c>
      <c r="F3">
        <v>971</v>
      </c>
      <c r="G3" t="s">
        <v>352</v>
      </c>
      <c r="I3" t="s">
        <v>104</v>
      </c>
      <c r="K3" s="6" t="s">
        <v>353</v>
      </c>
      <c r="N3" s="5" t="s">
        <v>354</v>
      </c>
      <c r="O3" s="5" t="s">
        <v>355</v>
      </c>
      <c r="P3" t="s">
        <v>356</v>
      </c>
      <c r="S3" t="s">
        <v>357</v>
      </c>
      <c r="T3" t="s">
        <v>358</v>
      </c>
      <c r="U3" t="s">
        <v>359</v>
      </c>
      <c r="V3" t="s">
        <v>360</v>
      </c>
      <c r="W3" t="s">
        <v>361</v>
      </c>
      <c r="X3" t="s">
        <v>357</v>
      </c>
      <c r="Y3" t="s">
        <v>357</v>
      </c>
      <c r="AA3" t="s">
        <v>216</v>
      </c>
      <c r="AC3" t="s">
        <v>237</v>
      </c>
      <c r="AE3" t="s">
        <v>196</v>
      </c>
      <c r="AG3" t="s">
        <v>198</v>
      </c>
    </row>
    <row r="4" spans="1:33" x14ac:dyDescent="0.3">
      <c r="A4" t="s">
        <v>362</v>
      </c>
      <c r="B4" t="s">
        <v>363</v>
      </c>
      <c r="C4" t="s">
        <v>364</v>
      </c>
      <c r="D4" t="s">
        <v>365</v>
      </c>
      <c r="E4" t="s">
        <v>366</v>
      </c>
      <c r="F4">
        <v>710</v>
      </c>
      <c r="G4" t="s">
        <v>367</v>
      </c>
      <c r="I4" t="s">
        <v>319</v>
      </c>
      <c r="K4" t="s">
        <v>368</v>
      </c>
      <c r="N4" s="5" t="s">
        <v>369</v>
      </c>
      <c r="O4" s="5" t="s">
        <v>370</v>
      </c>
      <c r="P4" t="s">
        <v>371</v>
      </c>
      <c r="S4" t="s">
        <v>272</v>
      </c>
      <c r="T4" t="s">
        <v>372</v>
      </c>
      <c r="U4" t="s">
        <v>373</v>
      </c>
      <c r="V4" t="s">
        <v>360</v>
      </c>
      <c r="W4" t="s">
        <v>361</v>
      </c>
      <c r="X4" t="s">
        <v>272</v>
      </c>
      <c r="Y4" t="s">
        <v>272</v>
      </c>
      <c r="AA4" t="s">
        <v>103</v>
      </c>
      <c r="AC4" t="s">
        <v>374</v>
      </c>
      <c r="AE4" t="s">
        <v>375</v>
      </c>
      <c r="AG4" t="s">
        <v>215</v>
      </c>
    </row>
    <row r="5" spans="1:33" x14ac:dyDescent="0.3">
      <c r="A5" t="s">
        <v>92</v>
      </c>
      <c r="B5" t="s">
        <v>376</v>
      </c>
      <c r="C5" t="s">
        <v>377</v>
      </c>
      <c r="D5" t="s">
        <v>378</v>
      </c>
      <c r="E5" t="s">
        <v>379</v>
      </c>
      <c r="F5">
        <v>8</v>
      </c>
      <c r="G5" t="s">
        <v>380</v>
      </c>
      <c r="I5" t="s">
        <v>381</v>
      </c>
      <c r="K5" t="s">
        <v>382</v>
      </c>
      <c r="N5" s="5" t="s">
        <v>383</v>
      </c>
      <c r="O5" s="5" t="s">
        <v>384</v>
      </c>
      <c r="P5" t="s">
        <v>385</v>
      </c>
      <c r="S5" t="s">
        <v>386</v>
      </c>
      <c r="T5" t="s">
        <v>386</v>
      </c>
      <c r="U5" t="s">
        <v>387</v>
      </c>
      <c r="V5" t="s">
        <v>360</v>
      </c>
      <c r="W5" t="s">
        <v>386</v>
      </c>
      <c r="X5" t="s">
        <v>386</v>
      </c>
      <c r="Y5" t="s">
        <v>386</v>
      </c>
      <c r="AA5" t="s">
        <v>105</v>
      </c>
      <c r="AC5" t="s">
        <v>239</v>
      </c>
      <c r="AE5" t="s">
        <v>388</v>
      </c>
      <c r="AG5" t="s">
        <v>389</v>
      </c>
    </row>
    <row r="6" spans="1:33" x14ac:dyDescent="0.3">
      <c r="A6" t="s">
        <v>390</v>
      </c>
      <c r="B6" t="s">
        <v>391</v>
      </c>
      <c r="C6" t="s">
        <v>392</v>
      </c>
      <c r="D6" t="s">
        <v>393</v>
      </c>
      <c r="E6" t="s">
        <v>394</v>
      </c>
      <c r="F6">
        <v>12</v>
      </c>
      <c r="G6" t="s">
        <v>395</v>
      </c>
      <c r="I6" t="s">
        <v>318</v>
      </c>
      <c r="K6" t="s">
        <v>235</v>
      </c>
      <c r="N6" s="5" t="s">
        <v>396</v>
      </c>
      <c r="O6" s="5" t="s">
        <v>397</v>
      </c>
      <c r="P6" t="s">
        <v>398</v>
      </c>
      <c r="S6" t="s">
        <v>399</v>
      </c>
      <c r="T6" t="s">
        <v>400</v>
      </c>
      <c r="U6" t="s">
        <v>401</v>
      </c>
      <c r="V6" t="s">
        <v>360</v>
      </c>
      <c r="W6" t="s">
        <v>399</v>
      </c>
      <c r="X6" t="s">
        <v>399</v>
      </c>
      <c r="Y6" t="s">
        <v>399</v>
      </c>
      <c r="AA6" t="s">
        <v>402</v>
      </c>
      <c r="AC6" t="s">
        <v>403</v>
      </c>
      <c r="AE6" t="s">
        <v>198</v>
      </c>
      <c r="AG6" t="s">
        <v>404</v>
      </c>
    </row>
    <row r="7" spans="1:33" x14ac:dyDescent="0.3">
      <c r="A7" t="s">
        <v>405</v>
      </c>
      <c r="B7" t="s">
        <v>406</v>
      </c>
      <c r="C7" t="s">
        <v>407</v>
      </c>
      <c r="D7" t="s">
        <v>408</v>
      </c>
      <c r="E7" t="s">
        <v>409</v>
      </c>
      <c r="F7">
        <v>978</v>
      </c>
      <c r="G7" t="s">
        <v>410</v>
      </c>
      <c r="I7" t="s">
        <v>235</v>
      </c>
      <c r="K7" t="s">
        <v>411</v>
      </c>
      <c r="N7" s="5" t="s">
        <v>412</v>
      </c>
      <c r="O7" s="5" t="s">
        <v>413</v>
      </c>
      <c r="P7" t="s">
        <v>414</v>
      </c>
      <c r="S7" t="s">
        <v>275</v>
      </c>
      <c r="T7" t="s">
        <v>415</v>
      </c>
      <c r="U7" t="s">
        <v>416</v>
      </c>
      <c r="V7" t="s">
        <v>360</v>
      </c>
      <c r="W7" t="s">
        <v>417</v>
      </c>
      <c r="X7" t="s">
        <v>275</v>
      </c>
      <c r="Y7" t="s">
        <v>275</v>
      </c>
      <c r="AA7" t="s">
        <v>235</v>
      </c>
      <c r="AC7" t="s">
        <v>273</v>
      </c>
      <c r="AE7" t="s">
        <v>273</v>
      </c>
      <c r="AG7" t="s">
        <v>273</v>
      </c>
    </row>
    <row r="8" spans="1:33" x14ac:dyDescent="0.3">
      <c r="A8" t="s">
        <v>418</v>
      </c>
      <c r="B8" t="s">
        <v>419</v>
      </c>
      <c r="C8" t="s">
        <v>420</v>
      </c>
      <c r="D8" t="s">
        <v>421</v>
      </c>
      <c r="E8" t="s">
        <v>409</v>
      </c>
      <c r="F8">
        <v>978</v>
      </c>
      <c r="G8" t="s">
        <v>410</v>
      </c>
      <c r="N8" s="5" t="s">
        <v>422</v>
      </c>
      <c r="O8" s="5" t="s">
        <v>423</v>
      </c>
      <c r="P8" t="s">
        <v>424</v>
      </c>
      <c r="S8" t="s">
        <v>425</v>
      </c>
      <c r="T8" t="s">
        <v>426</v>
      </c>
      <c r="U8" t="s">
        <v>427</v>
      </c>
      <c r="V8" t="s">
        <v>360</v>
      </c>
      <c r="W8" t="s">
        <v>417</v>
      </c>
      <c r="X8" t="s">
        <v>425</v>
      </c>
      <c r="Y8" t="s">
        <v>425</v>
      </c>
      <c r="AA8" t="s">
        <v>214</v>
      </c>
      <c r="AC8" t="s">
        <v>235</v>
      </c>
    </row>
    <row r="9" spans="1:33" x14ac:dyDescent="0.3">
      <c r="A9" t="s">
        <v>428</v>
      </c>
      <c r="B9" t="s">
        <v>429</v>
      </c>
      <c r="C9" t="s">
        <v>430</v>
      </c>
      <c r="D9" t="s">
        <v>431</v>
      </c>
      <c r="E9" t="s">
        <v>432</v>
      </c>
      <c r="F9">
        <v>973</v>
      </c>
      <c r="G9" t="s">
        <v>433</v>
      </c>
      <c r="I9" s="1" t="s">
        <v>434</v>
      </c>
      <c r="N9" s="5" t="s">
        <v>435</v>
      </c>
      <c r="O9" s="5" t="s">
        <v>436</v>
      </c>
      <c r="P9" t="s">
        <v>437</v>
      </c>
      <c r="S9" t="s">
        <v>278</v>
      </c>
      <c r="T9" t="s">
        <v>281</v>
      </c>
      <c r="U9" t="s">
        <v>438</v>
      </c>
      <c r="V9" t="s">
        <v>360</v>
      </c>
      <c r="W9" t="s">
        <v>417</v>
      </c>
      <c r="X9" t="s">
        <v>439</v>
      </c>
      <c r="Y9" t="s">
        <v>278</v>
      </c>
      <c r="AA9" t="s">
        <v>273</v>
      </c>
    </row>
    <row r="10" spans="1:33" x14ac:dyDescent="0.3">
      <c r="A10" t="s">
        <v>440</v>
      </c>
      <c r="B10" t="s">
        <v>441</v>
      </c>
      <c r="C10" t="s">
        <v>442</v>
      </c>
      <c r="D10" t="s">
        <v>443</v>
      </c>
      <c r="E10" t="s">
        <v>444</v>
      </c>
      <c r="F10">
        <v>951</v>
      </c>
      <c r="G10" t="s">
        <v>445</v>
      </c>
      <c r="I10" s="95" t="s">
        <v>332</v>
      </c>
      <c r="J10" s="95" t="s">
        <v>333</v>
      </c>
      <c r="K10" s="96" t="s">
        <v>229</v>
      </c>
      <c r="N10" s="5" t="s">
        <v>446</v>
      </c>
      <c r="O10" s="5" t="s">
        <v>447</v>
      </c>
      <c r="P10" t="s">
        <v>448</v>
      </c>
      <c r="S10" t="s">
        <v>279</v>
      </c>
      <c r="T10" t="s">
        <v>449</v>
      </c>
      <c r="U10" t="s">
        <v>450</v>
      </c>
      <c r="V10" t="s">
        <v>360</v>
      </c>
      <c r="W10" t="s">
        <v>417</v>
      </c>
      <c r="X10" t="s">
        <v>439</v>
      </c>
      <c r="Y10" t="s">
        <v>279</v>
      </c>
    </row>
    <row r="11" spans="1:33" x14ac:dyDescent="0.3">
      <c r="A11" t="s">
        <v>451</v>
      </c>
      <c r="B11" t="s">
        <v>452</v>
      </c>
      <c r="C11" t="s">
        <v>453</v>
      </c>
      <c r="D11" t="s">
        <v>454</v>
      </c>
      <c r="E11" t="s">
        <v>444</v>
      </c>
      <c r="F11">
        <v>951</v>
      </c>
      <c r="G11" t="s">
        <v>445</v>
      </c>
      <c r="I11" s="2" t="s">
        <v>455</v>
      </c>
      <c r="J11" s="2">
        <v>784</v>
      </c>
      <c r="K11" s="3" t="s">
        <v>456</v>
      </c>
      <c r="N11" s="5" t="s">
        <v>457</v>
      </c>
      <c r="O11" s="5" t="s">
        <v>458</v>
      </c>
      <c r="P11" t="s">
        <v>459</v>
      </c>
      <c r="S11" t="s">
        <v>460</v>
      </c>
      <c r="T11" t="s">
        <v>461</v>
      </c>
      <c r="U11" t="s">
        <v>462</v>
      </c>
      <c r="V11" t="s">
        <v>360</v>
      </c>
      <c r="W11" t="s">
        <v>417</v>
      </c>
      <c r="X11" t="s">
        <v>439</v>
      </c>
      <c r="Y11" t="s">
        <v>460</v>
      </c>
      <c r="AE11" s="1" t="s">
        <v>463</v>
      </c>
    </row>
    <row r="12" spans="1:33" x14ac:dyDescent="0.3">
      <c r="A12" t="s">
        <v>464</v>
      </c>
      <c r="B12" t="s">
        <v>465</v>
      </c>
      <c r="C12" t="s">
        <v>466</v>
      </c>
      <c r="D12" t="s">
        <v>467</v>
      </c>
      <c r="E12" t="s">
        <v>468</v>
      </c>
      <c r="F12">
        <v>532</v>
      </c>
      <c r="G12" t="s">
        <v>469</v>
      </c>
      <c r="I12" s="2" t="s">
        <v>351</v>
      </c>
      <c r="J12" s="2">
        <v>971</v>
      </c>
      <c r="K12" s="3" t="s">
        <v>352</v>
      </c>
      <c r="N12" s="5" t="s">
        <v>470</v>
      </c>
      <c r="O12" s="5" t="s">
        <v>471</v>
      </c>
      <c r="P12" t="s">
        <v>472</v>
      </c>
      <c r="S12" t="s">
        <v>473</v>
      </c>
      <c r="T12" t="s">
        <v>474</v>
      </c>
      <c r="U12" t="s">
        <v>475</v>
      </c>
      <c r="V12" t="s">
        <v>360</v>
      </c>
      <c r="W12" t="s">
        <v>476</v>
      </c>
      <c r="X12" t="s">
        <v>473</v>
      </c>
      <c r="Y12" t="s">
        <v>473</v>
      </c>
      <c r="AE12" t="s">
        <v>477</v>
      </c>
    </row>
    <row r="13" spans="1:33" x14ac:dyDescent="0.3">
      <c r="A13" t="s">
        <v>478</v>
      </c>
      <c r="B13" t="s">
        <v>479</v>
      </c>
      <c r="C13" t="s">
        <v>480</v>
      </c>
      <c r="D13" t="s">
        <v>481</v>
      </c>
      <c r="E13" t="s">
        <v>482</v>
      </c>
      <c r="F13">
        <v>682</v>
      </c>
      <c r="G13" t="s">
        <v>483</v>
      </c>
      <c r="I13" s="2" t="s">
        <v>379</v>
      </c>
      <c r="J13" s="2">
        <v>8</v>
      </c>
      <c r="K13" s="3" t="s">
        <v>380</v>
      </c>
      <c r="N13" s="5" t="s">
        <v>484</v>
      </c>
      <c r="O13" s="5" t="s">
        <v>485</v>
      </c>
      <c r="P13" t="s">
        <v>486</v>
      </c>
      <c r="S13" t="s">
        <v>487</v>
      </c>
      <c r="T13" t="s">
        <v>488</v>
      </c>
      <c r="U13" t="s">
        <v>489</v>
      </c>
      <c r="V13" t="s">
        <v>360</v>
      </c>
      <c r="W13" t="s">
        <v>476</v>
      </c>
      <c r="X13" t="s">
        <v>487</v>
      </c>
      <c r="Y13" t="s">
        <v>487</v>
      </c>
      <c r="AE13" t="s">
        <v>319</v>
      </c>
    </row>
    <row r="14" spans="1:33" x14ac:dyDescent="0.3">
      <c r="A14" t="s">
        <v>490</v>
      </c>
      <c r="B14" t="s">
        <v>491</v>
      </c>
      <c r="C14" t="s">
        <v>492</v>
      </c>
      <c r="D14" t="s">
        <v>493</v>
      </c>
      <c r="E14" t="s">
        <v>494</v>
      </c>
      <c r="F14">
        <v>32</v>
      </c>
      <c r="G14" t="s">
        <v>495</v>
      </c>
      <c r="I14" s="2" t="s">
        <v>496</v>
      </c>
      <c r="J14" s="2">
        <v>51</v>
      </c>
      <c r="K14" s="3" t="s">
        <v>497</v>
      </c>
      <c r="N14" s="5" t="s">
        <v>498</v>
      </c>
      <c r="O14" s="5" t="s">
        <v>499</v>
      </c>
      <c r="P14" t="s">
        <v>500</v>
      </c>
      <c r="S14" t="s">
        <v>501</v>
      </c>
      <c r="T14" t="s">
        <v>502</v>
      </c>
      <c r="U14" t="s">
        <v>503</v>
      </c>
      <c r="V14" t="s">
        <v>360</v>
      </c>
      <c r="W14" t="s">
        <v>476</v>
      </c>
      <c r="X14" t="s">
        <v>501</v>
      </c>
      <c r="Y14" t="s">
        <v>501</v>
      </c>
      <c r="AE14" t="s">
        <v>318</v>
      </c>
    </row>
    <row r="15" spans="1:33" x14ac:dyDescent="0.3">
      <c r="A15" t="s">
        <v>504</v>
      </c>
      <c r="B15" t="s">
        <v>505</v>
      </c>
      <c r="C15" t="s">
        <v>506</v>
      </c>
      <c r="D15" t="s">
        <v>507</v>
      </c>
      <c r="E15" t="s">
        <v>496</v>
      </c>
      <c r="F15">
        <v>51</v>
      </c>
      <c r="G15" t="s">
        <v>497</v>
      </c>
      <c r="I15" s="2" t="s">
        <v>468</v>
      </c>
      <c r="J15" s="2">
        <v>532</v>
      </c>
      <c r="K15" s="3" t="s">
        <v>469</v>
      </c>
      <c r="N15" s="5" t="s">
        <v>508</v>
      </c>
      <c r="O15" s="5" t="s">
        <v>509</v>
      </c>
      <c r="P15" t="s">
        <v>510</v>
      </c>
      <c r="S15" t="s">
        <v>283</v>
      </c>
      <c r="T15" t="s">
        <v>511</v>
      </c>
      <c r="U15" t="s">
        <v>512</v>
      </c>
      <c r="V15" t="s">
        <v>360</v>
      </c>
      <c r="W15" t="s">
        <v>283</v>
      </c>
      <c r="X15" t="s">
        <v>283</v>
      </c>
      <c r="Y15" t="s">
        <v>283</v>
      </c>
      <c r="AE15" t="s">
        <v>513</v>
      </c>
    </row>
    <row r="16" spans="1:33" x14ac:dyDescent="0.3">
      <c r="A16" t="s">
        <v>514</v>
      </c>
      <c r="B16" t="s">
        <v>515</v>
      </c>
      <c r="C16" t="s">
        <v>516</v>
      </c>
      <c r="D16" t="s">
        <v>517</v>
      </c>
      <c r="E16" t="s">
        <v>518</v>
      </c>
      <c r="F16">
        <v>533</v>
      </c>
      <c r="G16" t="s">
        <v>519</v>
      </c>
      <c r="I16" s="2" t="s">
        <v>432</v>
      </c>
      <c r="J16" s="2">
        <v>973</v>
      </c>
      <c r="K16" s="3" t="s">
        <v>433</v>
      </c>
      <c r="N16" s="5" t="s">
        <v>520</v>
      </c>
      <c r="O16" s="5" t="s">
        <v>521</v>
      </c>
      <c r="P16" t="s">
        <v>522</v>
      </c>
      <c r="S16" t="s">
        <v>523</v>
      </c>
      <c r="T16" t="s">
        <v>524</v>
      </c>
      <c r="U16" t="s">
        <v>525</v>
      </c>
      <c r="V16" t="s">
        <v>526</v>
      </c>
      <c r="W16" t="s">
        <v>523</v>
      </c>
      <c r="X16" t="s">
        <v>523</v>
      </c>
      <c r="Y16" t="s">
        <v>523</v>
      </c>
    </row>
    <row r="17" spans="1:25" x14ac:dyDescent="0.3">
      <c r="A17" t="s">
        <v>527</v>
      </c>
      <c r="B17" t="s">
        <v>528</v>
      </c>
      <c r="C17" t="s">
        <v>529</v>
      </c>
      <c r="D17" t="s">
        <v>530</v>
      </c>
      <c r="E17" t="s">
        <v>531</v>
      </c>
      <c r="F17">
        <v>36</v>
      </c>
      <c r="G17" t="s">
        <v>532</v>
      </c>
      <c r="I17" s="2" t="s">
        <v>494</v>
      </c>
      <c r="J17" s="2">
        <v>32</v>
      </c>
      <c r="K17" s="3" t="s">
        <v>495</v>
      </c>
      <c r="N17" s="5" t="s">
        <v>533</v>
      </c>
      <c r="O17" s="5" t="s">
        <v>534</v>
      </c>
      <c r="P17" t="s">
        <v>535</v>
      </c>
      <c r="S17" t="s">
        <v>536</v>
      </c>
      <c r="T17" t="s">
        <v>537</v>
      </c>
      <c r="U17" t="s">
        <v>538</v>
      </c>
      <c r="V17" t="s">
        <v>539</v>
      </c>
      <c r="W17" t="s">
        <v>540</v>
      </c>
      <c r="X17" t="s">
        <v>541</v>
      </c>
      <c r="Y17" t="s">
        <v>536</v>
      </c>
    </row>
    <row r="18" spans="1:25" x14ac:dyDescent="0.3">
      <c r="A18" t="s">
        <v>542</v>
      </c>
      <c r="B18" t="s">
        <v>543</v>
      </c>
      <c r="C18" t="s">
        <v>544</v>
      </c>
      <c r="D18" t="s">
        <v>545</v>
      </c>
      <c r="E18" t="s">
        <v>409</v>
      </c>
      <c r="F18">
        <v>978</v>
      </c>
      <c r="G18" t="s">
        <v>410</v>
      </c>
      <c r="I18" s="2" t="s">
        <v>531</v>
      </c>
      <c r="J18" s="2">
        <v>36</v>
      </c>
      <c r="K18" s="3" t="s">
        <v>532</v>
      </c>
      <c r="N18" s="5" t="s">
        <v>546</v>
      </c>
      <c r="O18" s="5" t="s">
        <v>547</v>
      </c>
      <c r="P18" t="s">
        <v>548</v>
      </c>
      <c r="S18" t="s">
        <v>549</v>
      </c>
      <c r="T18" t="s">
        <v>550</v>
      </c>
      <c r="U18" t="s">
        <v>551</v>
      </c>
      <c r="V18" t="s">
        <v>539</v>
      </c>
      <c r="W18" t="s">
        <v>540</v>
      </c>
      <c r="X18" t="s">
        <v>541</v>
      </c>
      <c r="Y18" t="s">
        <v>549</v>
      </c>
    </row>
    <row r="19" spans="1:25" x14ac:dyDescent="0.3">
      <c r="A19" t="s">
        <v>552</v>
      </c>
      <c r="B19" t="s">
        <v>553</v>
      </c>
      <c r="C19" t="s">
        <v>554</v>
      </c>
      <c r="D19" t="s">
        <v>555</v>
      </c>
      <c r="E19" t="s">
        <v>556</v>
      </c>
      <c r="F19">
        <v>944</v>
      </c>
      <c r="G19" t="s">
        <v>557</v>
      </c>
      <c r="I19" s="2" t="s">
        <v>518</v>
      </c>
      <c r="J19" s="2">
        <v>533</v>
      </c>
      <c r="K19" s="3" t="s">
        <v>519</v>
      </c>
      <c r="N19" s="5" t="s">
        <v>558</v>
      </c>
      <c r="O19" s="5" t="s">
        <v>559</v>
      </c>
      <c r="P19" t="s">
        <v>560</v>
      </c>
      <c r="S19" t="s">
        <v>561</v>
      </c>
      <c r="T19" t="s">
        <v>562</v>
      </c>
      <c r="U19" t="s">
        <v>563</v>
      </c>
      <c r="V19" t="s">
        <v>539</v>
      </c>
      <c r="W19" t="s">
        <v>540</v>
      </c>
      <c r="X19" t="s">
        <v>561</v>
      </c>
      <c r="Y19" t="s">
        <v>561</v>
      </c>
    </row>
    <row r="20" spans="1:25" x14ac:dyDescent="0.3">
      <c r="A20" t="s">
        <v>564</v>
      </c>
      <c r="B20" t="s">
        <v>565</v>
      </c>
      <c r="C20" t="s">
        <v>566</v>
      </c>
      <c r="D20" t="s">
        <v>567</v>
      </c>
      <c r="E20" t="s">
        <v>568</v>
      </c>
      <c r="F20">
        <v>44</v>
      </c>
      <c r="G20" t="s">
        <v>569</v>
      </c>
      <c r="I20" s="2" t="s">
        <v>556</v>
      </c>
      <c r="J20" s="2">
        <v>944</v>
      </c>
      <c r="K20" s="3" t="s">
        <v>557</v>
      </c>
      <c r="N20" s="5" t="s">
        <v>570</v>
      </c>
      <c r="O20" s="5" t="s">
        <v>571</v>
      </c>
      <c r="P20" t="s">
        <v>572</v>
      </c>
      <c r="S20" t="s">
        <v>277</v>
      </c>
      <c r="T20" t="s">
        <v>573</v>
      </c>
      <c r="U20" t="s">
        <v>574</v>
      </c>
      <c r="V20" t="s">
        <v>539</v>
      </c>
      <c r="W20" t="s">
        <v>540</v>
      </c>
      <c r="X20" t="s">
        <v>575</v>
      </c>
      <c r="Y20" t="s">
        <v>277</v>
      </c>
    </row>
    <row r="21" spans="1:25" x14ac:dyDescent="0.3">
      <c r="A21" t="s">
        <v>576</v>
      </c>
      <c r="B21" t="s">
        <v>577</v>
      </c>
      <c r="C21" t="s">
        <v>578</v>
      </c>
      <c r="D21" t="s">
        <v>579</v>
      </c>
      <c r="E21" t="s">
        <v>580</v>
      </c>
      <c r="F21">
        <v>48</v>
      </c>
      <c r="G21" t="s">
        <v>581</v>
      </c>
      <c r="I21" s="2" t="s">
        <v>582</v>
      </c>
      <c r="J21" s="2">
        <v>977</v>
      </c>
      <c r="K21" s="3" t="s">
        <v>583</v>
      </c>
      <c r="N21" s="5" t="s">
        <v>584</v>
      </c>
      <c r="O21" s="5" t="s">
        <v>585</v>
      </c>
      <c r="P21" t="s">
        <v>586</v>
      </c>
      <c r="S21" t="s">
        <v>587</v>
      </c>
      <c r="T21" t="s">
        <v>588</v>
      </c>
      <c r="U21" t="s">
        <v>589</v>
      </c>
      <c r="V21" t="s">
        <v>539</v>
      </c>
      <c r="W21" t="s">
        <v>540</v>
      </c>
      <c r="X21" t="s">
        <v>575</v>
      </c>
      <c r="Y21" t="s">
        <v>587</v>
      </c>
    </row>
    <row r="22" spans="1:25" x14ac:dyDescent="0.3">
      <c r="A22" t="s">
        <v>590</v>
      </c>
      <c r="B22" t="s">
        <v>591</v>
      </c>
      <c r="C22" t="s">
        <v>592</v>
      </c>
      <c r="D22" t="s">
        <v>593</v>
      </c>
      <c r="E22" t="s">
        <v>594</v>
      </c>
      <c r="F22">
        <v>50</v>
      </c>
      <c r="G22" t="s">
        <v>595</v>
      </c>
      <c r="I22" s="2" t="s">
        <v>596</v>
      </c>
      <c r="J22" s="2">
        <v>52</v>
      </c>
      <c r="K22" s="3" t="s">
        <v>597</v>
      </c>
      <c r="N22" s="5" t="s">
        <v>598</v>
      </c>
      <c r="O22" s="5" t="s">
        <v>599</v>
      </c>
      <c r="P22" t="s">
        <v>600</v>
      </c>
      <c r="S22" t="s">
        <v>601</v>
      </c>
      <c r="T22" t="s">
        <v>602</v>
      </c>
      <c r="U22" t="s">
        <v>603</v>
      </c>
      <c r="V22" t="s">
        <v>539</v>
      </c>
      <c r="W22" t="s">
        <v>540</v>
      </c>
      <c r="X22" t="s">
        <v>575</v>
      </c>
      <c r="Y22" t="s">
        <v>604</v>
      </c>
    </row>
    <row r="23" spans="1:25" x14ac:dyDescent="0.3">
      <c r="A23" t="s">
        <v>605</v>
      </c>
      <c r="B23" t="s">
        <v>606</v>
      </c>
      <c r="C23" t="s">
        <v>607</v>
      </c>
      <c r="D23" t="s">
        <v>608</v>
      </c>
      <c r="E23" t="s">
        <v>596</v>
      </c>
      <c r="F23">
        <v>52</v>
      </c>
      <c r="G23" t="s">
        <v>597</v>
      </c>
      <c r="I23" s="2" t="s">
        <v>594</v>
      </c>
      <c r="J23" s="2">
        <v>50</v>
      </c>
      <c r="K23" s="3" t="s">
        <v>595</v>
      </c>
      <c r="N23" s="5" t="s">
        <v>609</v>
      </c>
      <c r="O23" s="5" t="s">
        <v>610</v>
      </c>
      <c r="P23" t="s">
        <v>611</v>
      </c>
      <c r="S23" t="s">
        <v>612</v>
      </c>
      <c r="T23" t="s">
        <v>613</v>
      </c>
      <c r="U23" t="s">
        <v>614</v>
      </c>
      <c r="V23" t="s">
        <v>539</v>
      </c>
      <c r="W23" t="s">
        <v>540</v>
      </c>
      <c r="X23" t="s">
        <v>575</v>
      </c>
      <c r="Y23" t="s">
        <v>604</v>
      </c>
    </row>
    <row r="24" spans="1:25" x14ac:dyDescent="0.3">
      <c r="A24" t="s">
        <v>615</v>
      </c>
      <c r="B24" t="s">
        <v>616</v>
      </c>
      <c r="C24" t="s">
        <v>617</v>
      </c>
      <c r="D24" t="s">
        <v>618</v>
      </c>
      <c r="E24" t="s">
        <v>409</v>
      </c>
      <c r="F24">
        <v>978</v>
      </c>
      <c r="G24" t="s">
        <v>410</v>
      </c>
      <c r="I24" s="2" t="s">
        <v>619</v>
      </c>
      <c r="J24" s="2">
        <v>975</v>
      </c>
      <c r="K24" s="3" t="s">
        <v>620</v>
      </c>
      <c r="N24" s="5" t="s">
        <v>621</v>
      </c>
      <c r="O24" s="5" t="s">
        <v>622</v>
      </c>
      <c r="P24" t="s">
        <v>623</v>
      </c>
      <c r="S24" t="s">
        <v>624</v>
      </c>
      <c r="T24" t="s">
        <v>625</v>
      </c>
      <c r="U24" t="s">
        <v>626</v>
      </c>
      <c r="V24" t="s">
        <v>539</v>
      </c>
      <c r="W24" t="s">
        <v>540</v>
      </c>
      <c r="X24" t="s">
        <v>575</v>
      </c>
      <c r="Y24" t="s">
        <v>624</v>
      </c>
    </row>
    <row r="25" spans="1:25" x14ac:dyDescent="0.3">
      <c r="A25" t="s">
        <v>627</v>
      </c>
      <c r="B25" t="s">
        <v>628</v>
      </c>
      <c r="C25" t="s">
        <v>629</v>
      </c>
      <c r="D25" t="s">
        <v>630</v>
      </c>
      <c r="E25" t="s">
        <v>631</v>
      </c>
      <c r="F25">
        <v>84</v>
      </c>
      <c r="G25" t="s">
        <v>632</v>
      </c>
      <c r="I25" s="2" t="s">
        <v>580</v>
      </c>
      <c r="J25" s="2">
        <v>48</v>
      </c>
      <c r="K25" s="3" t="s">
        <v>581</v>
      </c>
      <c r="N25" s="5" t="s">
        <v>633</v>
      </c>
      <c r="O25" s="5" t="s">
        <v>634</v>
      </c>
      <c r="P25" t="s">
        <v>635</v>
      </c>
      <c r="S25" t="s">
        <v>636</v>
      </c>
      <c r="T25" t="s">
        <v>637</v>
      </c>
      <c r="U25" t="s">
        <v>638</v>
      </c>
      <c r="V25" t="s">
        <v>539</v>
      </c>
      <c r="W25" t="s">
        <v>540</v>
      </c>
      <c r="X25" t="s">
        <v>575</v>
      </c>
      <c r="Y25" t="s">
        <v>636</v>
      </c>
    </row>
    <row r="26" spans="1:25" x14ac:dyDescent="0.3">
      <c r="A26" t="s">
        <v>639</v>
      </c>
      <c r="B26" t="s">
        <v>640</v>
      </c>
      <c r="C26" t="s">
        <v>641</v>
      </c>
      <c r="D26" t="s">
        <v>642</v>
      </c>
      <c r="E26" t="s">
        <v>148</v>
      </c>
      <c r="F26">
        <v>952</v>
      </c>
      <c r="G26" t="s">
        <v>643</v>
      </c>
      <c r="I26" s="2" t="s">
        <v>644</v>
      </c>
      <c r="J26" s="2">
        <v>108</v>
      </c>
      <c r="K26" s="3" t="s">
        <v>645</v>
      </c>
      <c r="N26" s="5" t="s">
        <v>646</v>
      </c>
      <c r="O26" s="5" t="s">
        <v>647</v>
      </c>
      <c r="P26" t="s">
        <v>648</v>
      </c>
      <c r="S26" t="s">
        <v>649</v>
      </c>
      <c r="T26" t="s">
        <v>650</v>
      </c>
      <c r="U26" t="s">
        <v>651</v>
      </c>
      <c r="V26" t="s">
        <v>539</v>
      </c>
      <c r="W26" t="s">
        <v>652</v>
      </c>
      <c r="X26" t="s">
        <v>649</v>
      </c>
      <c r="Y26" t="s">
        <v>649</v>
      </c>
    </row>
    <row r="27" spans="1:25" x14ac:dyDescent="0.3">
      <c r="A27" t="s">
        <v>653</v>
      </c>
      <c r="B27" t="s">
        <v>654</v>
      </c>
      <c r="C27" t="s">
        <v>655</v>
      </c>
      <c r="D27" t="s">
        <v>656</v>
      </c>
      <c r="E27" t="s">
        <v>657</v>
      </c>
      <c r="F27">
        <v>60</v>
      </c>
      <c r="G27" t="s">
        <v>658</v>
      </c>
      <c r="I27" s="2" t="s">
        <v>657</v>
      </c>
      <c r="J27" s="2">
        <v>60</v>
      </c>
      <c r="K27" s="3" t="s">
        <v>658</v>
      </c>
      <c r="N27" s="5" t="s">
        <v>659</v>
      </c>
      <c r="O27" s="5" t="s">
        <v>660</v>
      </c>
      <c r="P27" t="s">
        <v>661</v>
      </c>
      <c r="S27" t="s">
        <v>662</v>
      </c>
      <c r="T27" t="s">
        <v>663</v>
      </c>
      <c r="U27" t="s">
        <v>664</v>
      </c>
      <c r="V27" t="s">
        <v>539</v>
      </c>
      <c r="W27" t="s">
        <v>652</v>
      </c>
      <c r="X27" t="s">
        <v>662</v>
      </c>
      <c r="Y27" t="s">
        <v>662</v>
      </c>
    </row>
    <row r="28" spans="1:25" x14ac:dyDescent="0.3">
      <c r="A28" t="s">
        <v>665</v>
      </c>
      <c r="B28" t="s">
        <v>666</v>
      </c>
      <c r="C28" t="s">
        <v>667</v>
      </c>
      <c r="D28" t="s">
        <v>668</v>
      </c>
      <c r="E28" t="s">
        <v>667</v>
      </c>
      <c r="F28">
        <v>64</v>
      </c>
      <c r="G28" t="s">
        <v>669</v>
      </c>
      <c r="I28" s="2" t="s">
        <v>670</v>
      </c>
      <c r="J28" s="2">
        <v>96</v>
      </c>
      <c r="K28" s="3" t="s">
        <v>671</v>
      </c>
      <c r="N28" s="5" t="s">
        <v>672</v>
      </c>
      <c r="O28" s="5" t="s">
        <v>673</v>
      </c>
      <c r="P28" t="s">
        <v>674</v>
      </c>
      <c r="S28" t="s">
        <v>675</v>
      </c>
      <c r="T28" t="s">
        <v>676</v>
      </c>
      <c r="U28" t="s">
        <v>677</v>
      </c>
      <c r="V28" t="s">
        <v>539</v>
      </c>
      <c r="W28" t="s">
        <v>675</v>
      </c>
      <c r="X28" t="s">
        <v>675</v>
      </c>
      <c r="Y28" t="s">
        <v>675</v>
      </c>
    </row>
    <row r="29" spans="1:25" x14ac:dyDescent="0.3">
      <c r="A29" t="s">
        <v>678</v>
      </c>
      <c r="B29" t="s">
        <v>679</v>
      </c>
      <c r="C29" t="s">
        <v>680</v>
      </c>
      <c r="D29" t="s">
        <v>681</v>
      </c>
      <c r="E29" t="s">
        <v>682</v>
      </c>
      <c r="F29">
        <v>974</v>
      </c>
      <c r="G29" t="s">
        <v>683</v>
      </c>
      <c r="I29" s="2" t="s">
        <v>684</v>
      </c>
      <c r="J29" s="2">
        <v>68</v>
      </c>
      <c r="K29" s="3" t="s">
        <v>685</v>
      </c>
      <c r="N29" s="5" t="s">
        <v>686</v>
      </c>
      <c r="O29" s="5" t="s">
        <v>687</v>
      </c>
      <c r="P29" t="s">
        <v>688</v>
      </c>
      <c r="S29" t="s">
        <v>689</v>
      </c>
      <c r="T29" t="s">
        <v>690</v>
      </c>
      <c r="U29" t="s">
        <v>691</v>
      </c>
      <c r="V29" t="s">
        <v>539</v>
      </c>
      <c r="W29" t="s">
        <v>689</v>
      </c>
      <c r="X29" t="s">
        <v>689</v>
      </c>
      <c r="Y29" t="s">
        <v>689</v>
      </c>
    </row>
    <row r="30" spans="1:25" x14ac:dyDescent="0.3">
      <c r="A30" t="s">
        <v>692</v>
      </c>
      <c r="B30" t="s">
        <v>693</v>
      </c>
      <c r="C30" t="s">
        <v>694</v>
      </c>
      <c r="D30" t="s">
        <v>695</v>
      </c>
      <c r="E30" t="s">
        <v>684</v>
      </c>
      <c r="F30">
        <v>68</v>
      </c>
      <c r="G30" t="s">
        <v>685</v>
      </c>
      <c r="I30" s="2" t="s">
        <v>696</v>
      </c>
      <c r="J30" s="2">
        <v>986</v>
      </c>
      <c r="K30" s="3" t="s">
        <v>697</v>
      </c>
      <c r="N30" s="5" t="s">
        <v>698</v>
      </c>
      <c r="O30" s="5" t="s">
        <v>699</v>
      </c>
      <c r="P30" t="s">
        <v>700</v>
      </c>
      <c r="S30" t="s">
        <v>284</v>
      </c>
      <c r="T30" t="s">
        <v>284</v>
      </c>
      <c r="U30" t="s">
        <v>284</v>
      </c>
      <c r="V30" t="s">
        <v>284</v>
      </c>
      <c r="W30" t="s">
        <v>284</v>
      </c>
      <c r="X30" t="s">
        <v>284</v>
      </c>
      <c r="Y30" t="s">
        <v>284</v>
      </c>
    </row>
    <row r="31" spans="1:25" x14ac:dyDescent="0.3">
      <c r="A31" t="s">
        <v>701</v>
      </c>
      <c r="B31" t="s">
        <v>702</v>
      </c>
      <c r="C31" t="s">
        <v>703</v>
      </c>
      <c r="D31" t="s">
        <v>704</v>
      </c>
      <c r="E31" t="s">
        <v>582</v>
      </c>
      <c r="F31">
        <v>977</v>
      </c>
      <c r="G31" t="s">
        <v>583</v>
      </c>
      <c r="I31" s="2" t="s">
        <v>568</v>
      </c>
      <c r="J31" s="2">
        <v>44</v>
      </c>
      <c r="K31" s="3" t="s">
        <v>569</v>
      </c>
      <c r="N31" s="5" t="s">
        <v>705</v>
      </c>
      <c r="O31" s="5" t="s">
        <v>706</v>
      </c>
      <c r="P31" t="s">
        <v>707</v>
      </c>
    </row>
    <row r="32" spans="1:25" x14ac:dyDescent="0.3">
      <c r="A32" t="s">
        <v>708</v>
      </c>
      <c r="B32" t="s">
        <v>709</v>
      </c>
      <c r="C32" t="s">
        <v>710</v>
      </c>
      <c r="D32" t="s">
        <v>711</v>
      </c>
      <c r="E32" t="s">
        <v>712</v>
      </c>
      <c r="F32">
        <v>72</v>
      </c>
      <c r="G32" t="s">
        <v>713</v>
      </c>
      <c r="I32" s="2" t="s">
        <v>667</v>
      </c>
      <c r="J32" s="2">
        <v>64</v>
      </c>
      <c r="K32" s="3" t="s">
        <v>669</v>
      </c>
      <c r="N32" s="5" t="s">
        <v>714</v>
      </c>
      <c r="O32" s="5" t="s">
        <v>715</v>
      </c>
      <c r="P32" t="s">
        <v>716</v>
      </c>
    </row>
    <row r="33" spans="1:16" x14ac:dyDescent="0.3">
      <c r="A33" t="s">
        <v>717</v>
      </c>
      <c r="B33" t="s">
        <v>718</v>
      </c>
      <c r="C33" t="s">
        <v>719</v>
      </c>
      <c r="D33" t="s">
        <v>720</v>
      </c>
      <c r="E33" t="s">
        <v>696</v>
      </c>
      <c r="F33">
        <v>986</v>
      </c>
      <c r="G33" t="s">
        <v>697</v>
      </c>
      <c r="I33" s="2" t="s">
        <v>712</v>
      </c>
      <c r="J33" s="2">
        <v>72</v>
      </c>
      <c r="K33" s="3" t="s">
        <v>713</v>
      </c>
      <c r="N33" s="5" t="s">
        <v>721</v>
      </c>
      <c r="O33" s="5" t="s">
        <v>722</v>
      </c>
      <c r="P33" t="s">
        <v>723</v>
      </c>
    </row>
    <row r="34" spans="1:16" x14ac:dyDescent="0.3">
      <c r="A34" t="s">
        <v>724</v>
      </c>
      <c r="B34" t="s">
        <v>725</v>
      </c>
      <c r="C34" t="s">
        <v>726</v>
      </c>
      <c r="D34" t="s">
        <v>727</v>
      </c>
      <c r="E34" t="s">
        <v>670</v>
      </c>
      <c r="F34">
        <v>96</v>
      </c>
      <c r="G34" t="s">
        <v>671</v>
      </c>
      <c r="I34" s="2" t="s">
        <v>682</v>
      </c>
      <c r="J34" s="2">
        <v>974</v>
      </c>
      <c r="K34" s="3" t="s">
        <v>683</v>
      </c>
      <c r="N34" s="5" t="s">
        <v>728</v>
      </c>
      <c r="O34" s="5" t="s">
        <v>729</v>
      </c>
      <c r="P34" t="s">
        <v>730</v>
      </c>
    </row>
    <row r="35" spans="1:16" x14ac:dyDescent="0.3">
      <c r="A35" t="s">
        <v>731</v>
      </c>
      <c r="B35" t="s">
        <v>732</v>
      </c>
      <c r="C35" t="s">
        <v>733</v>
      </c>
      <c r="D35" t="s">
        <v>734</v>
      </c>
      <c r="E35" t="s">
        <v>619</v>
      </c>
      <c r="F35">
        <v>975</v>
      </c>
      <c r="G35" t="s">
        <v>620</v>
      </c>
      <c r="I35" s="2" t="s">
        <v>631</v>
      </c>
      <c r="J35" s="2">
        <v>84</v>
      </c>
      <c r="K35" s="3" t="s">
        <v>632</v>
      </c>
      <c r="N35" s="5" t="s">
        <v>735</v>
      </c>
      <c r="O35" s="5" t="s">
        <v>241</v>
      </c>
      <c r="P35" t="s">
        <v>155</v>
      </c>
    </row>
    <row r="36" spans="1:16" x14ac:dyDescent="0.3">
      <c r="A36" t="s">
        <v>736</v>
      </c>
      <c r="B36" t="s">
        <v>737</v>
      </c>
      <c r="C36" t="s">
        <v>738</v>
      </c>
      <c r="D36" t="s">
        <v>739</v>
      </c>
      <c r="E36" t="s">
        <v>148</v>
      </c>
      <c r="F36">
        <v>952</v>
      </c>
      <c r="G36" t="s">
        <v>643</v>
      </c>
      <c r="I36" s="2" t="s">
        <v>740</v>
      </c>
      <c r="J36" s="2">
        <v>124</v>
      </c>
      <c r="K36" s="3" t="s">
        <v>741</v>
      </c>
      <c r="N36" s="5" t="s">
        <v>742</v>
      </c>
      <c r="O36" s="5" t="s">
        <v>743</v>
      </c>
      <c r="P36" t="s">
        <v>744</v>
      </c>
    </row>
    <row r="37" spans="1:16" x14ac:dyDescent="0.3">
      <c r="A37" t="s">
        <v>745</v>
      </c>
      <c r="B37" t="s">
        <v>746</v>
      </c>
      <c r="C37" t="s">
        <v>747</v>
      </c>
      <c r="D37" t="s">
        <v>748</v>
      </c>
      <c r="E37" t="s">
        <v>644</v>
      </c>
      <c r="F37">
        <v>108</v>
      </c>
      <c r="G37" t="s">
        <v>645</v>
      </c>
      <c r="I37" s="2" t="s">
        <v>749</v>
      </c>
      <c r="J37" s="2">
        <v>976</v>
      </c>
      <c r="K37" s="3" t="s">
        <v>750</v>
      </c>
      <c r="N37" s="5" t="s">
        <v>751</v>
      </c>
      <c r="O37" s="5" t="s">
        <v>242</v>
      </c>
      <c r="P37" t="s">
        <v>752</v>
      </c>
    </row>
    <row r="38" spans="1:16" x14ac:dyDescent="0.3">
      <c r="A38" t="s">
        <v>753</v>
      </c>
      <c r="B38" t="s">
        <v>754</v>
      </c>
      <c r="C38" t="s">
        <v>755</v>
      </c>
      <c r="D38" t="s">
        <v>756</v>
      </c>
      <c r="E38" t="s">
        <v>757</v>
      </c>
      <c r="F38">
        <v>132</v>
      </c>
      <c r="G38" t="s">
        <v>758</v>
      </c>
      <c r="I38" s="2" t="s">
        <v>759</v>
      </c>
      <c r="J38" s="2">
        <v>756</v>
      </c>
      <c r="K38" s="3" t="s">
        <v>760</v>
      </c>
      <c r="N38" s="5" t="s">
        <v>761</v>
      </c>
      <c r="O38" s="5" t="s">
        <v>762</v>
      </c>
      <c r="P38" t="s">
        <v>763</v>
      </c>
    </row>
    <row r="39" spans="1:16" x14ac:dyDescent="0.3">
      <c r="A39" t="s">
        <v>764</v>
      </c>
      <c r="B39" t="s">
        <v>765</v>
      </c>
      <c r="C39" t="s">
        <v>766</v>
      </c>
      <c r="D39" t="s">
        <v>767</v>
      </c>
      <c r="E39" t="s">
        <v>768</v>
      </c>
      <c r="F39">
        <v>116</v>
      </c>
      <c r="G39" t="s">
        <v>769</v>
      </c>
      <c r="I39" s="2" t="s">
        <v>770</v>
      </c>
      <c r="J39" s="2">
        <v>990</v>
      </c>
      <c r="K39" s="3" t="s">
        <v>771</v>
      </c>
      <c r="N39" s="5" t="s">
        <v>772</v>
      </c>
      <c r="O39" s="5" t="s">
        <v>773</v>
      </c>
      <c r="P39" t="s">
        <v>774</v>
      </c>
    </row>
    <row r="40" spans="1:16" x14ac:dyDescent="0.3">
      <c r="A40" t="s">
        <v>775</v>
      </c>
      <c r="B40" t="s">
        <v>776</v>
      </c>
      <c r="C40" t="s">
        <v>777</v>
      </c>
      <c r="D40" t="s">
        <v>778</v>
      </c>
      <c r="E40" t="s">
        <v>779</v>
      </c>
      <c r="F40">
        <v>950</v>
      </c>
      <c r="G40" t="s">
        <v>780</v>
      </c>
      <c r="I40" s="2" t="s">
        <v>781</v>
      </c>
      <c r="J40" s="2">
        <v>0</v>
      </c>
      <c r="K40" s="3" t="s">
        <v>782</v>
      </c>
      <c r="N40" s="5" t="s">
        <v>783</v>
      </c>
      <c r="O40" s="5" t="s">
        <v>784</v>
      </c>
      <c r="P40" t="s">
        <v>785</v>
      </c>
    </row>
    <row r="41" spans="1:16" x14ac:dyDescent="0.3">
      <c r="A41" t="s">
        <v>786</v>
      </c>
      <c r="B41" t="s">
        <v>787</v>
      </c>
      <c r="C41" t="s">
        <v>788</v>
      </c>
      <c r="D41" t="s">
        <v>789</v>
      </c>
      <c r="E41" t="s">
        <v>740</v>
      </c>
      <c r="F41">
        <v>124</v>
      </c>
      <c r="G41" t="s">
        <v>741</v>
      </c>
      <c r="I41" s="2" t="s">
        <v>790</v>
      </c>
      <c r="J41" s="2">
        <v>170</v>
      </c>
      <c r="K41" s="3" t="s">
        <v>791</v>
      </c>
      <c r="N41" s="5" t="s">
        <v>792</v>
      </c>
      <c r="O41" s="5" t="s">
        <v>793</v>
      </c>
      <c r="P41" t="s">
        <v>794</v>
      </c>
    </row>
    <row r="42" spans="1:16" x14ac:dyDescent="0.3">
      <c r="A42" t="s">
        <v>795</v>
      </c>
      <c r="B42" t="s">
        <v>796</v>
      </c>
      <c r="C42" t="s">
        <v>797</v>
      </c>
      <c r="D42" t="s">
        <v>798</v>
      </c>
      <c r="E42" t="s">
        <v>770</v>
      </c>
      <c r="F42">
        <v>990</v>
      </c>
      <c r="G42" t="s">
        <v>771</v>
      </c>
      <c r="I42" s="2" t="s">
        <v>799</v>
      </c>
      <c r="J42" s="2">
        <v>188</v>
      </c>
      <c r="K42" s="3" t="s">
        <v>800</v>
      </c>
      <c r="N42" s="5" t="s">
        <v>801</v>
      </c>
      <c r="O42" s="5" t="s">
        <v>802</v>
      </c>
      <c r="P42" t="s">
        <v>803</v>
      </c>
    </row>
    <row r="43" spans="1:16" x14ac:dyDescent="0.3">
      <c r="A43" t="s">
        <v>804</v>
      </c>
      <c r="B43" t="s">
        <v>805</v>
      </c>
      <c r="C43" t="s">
        <v>806</v>
      </c>
      <c r="D43" t="s">
        <v>807</v>
      </c>
      <c r="E43" t="s">
        <v>781</v>
      </c>
      <c r="F43">
        <v>0</v>
      </c>
      <c r="G43" t="s">
        <v>782</v>
      </c>
      <c r="I43" s="2" t="s">
        <v>808</v>
      </c>
      <c r="J43" s="2">
        <v>931</v>
      </c>
      <c r="K43" s="3" t="s">
        <v>809</v>
      </c>
      <c r="N43" s="5" t="s">
        <v>810</v>
      </c>
      <c r="O43" s="5" t="s">
        <v>811</v>
      </c>
      <c r="P43" t="s">
        <v>812</v>
      </c>
    </row>
    <row r="44" spans="1:16" x14ac:dyDescent="0.3">
      <c r="A44" t="s">
        <v>813</v>
      </c>
      <c r="B44" t="s">
        <v>814</v>
      </c>
      <c r="C44" t="s">
        <v>815</v>
      </c>
      <c r="D44" t="s">
        <v>816</v>
      </c>
      <c r="E44" t="s">
        <v>409</v>
      </c>
      <c r="F44">
        <v>978</v>
      </c>
      <c r="G44" t="s">
        <v>410</v>
      </c>
      <c r="I44" s="2" t="s">
        <v>757</v>
      </c>
      <c r="J44" s="2">
        <v>132</v>
      </c>
      <c r="K44" s="3" t="s">
        <v>758</v>
      </c>
      <c r="N44" s="5" t="s">
        <v>817</v>
      </c>
      <c r="O44" s="5" t="s">
        <v>818</v>
      </c>
      <c r="P44" t="s">
        <v>819</v>
      </c>
    </row>
    <row r="45" spans="1:16" x14ac:dyDescent="0.3">
      <c r="A45" t="s">
        <v>820</v>
      </c>
      <c r="B45" t="s">
        <v>821</v>
      </c>
      <c r="C45" t="s">
        <v>822</v>
      </c>
      <c r="D45" t="s">
        <v>823</v>
      </c>
      <c r="E45" t="s">
        <v>790</v>
      </c>
      <c r="F45">
        <v>170</v>
      </c>
      <c r="G45" t="s">
        <v>791</v>
      </c>
      <c r="I45" s="2" t="s">
        <v>824</v>
      </c>
      <c r="J45" s="2">
        <v>203</v>
      </c>
      <c r="K45" s="3" t="s">
        <v>825</v>
      </c>
      <c r="N45" s="5" t="s">
        <v>826</v>
      </c>
      <c r="O45" s="5" t="s">
        <v>827</v>
      </c>
      <c r="P45" t="s">
        <v>828</v>
      </c>
    </row>
    <row r="46" spans="1:16" x14ac:dyDescent="0.3">
      <c r="A46" t="s">
        <v>829</v>
      </c>
      <c r="B46" t="s">
        <v>830</v>
      </c>
      <c r="C46" t="s">
        <v>831</v>
      </c>
      <c r="D46" t="s">
        <v>832</v>
      </c>
      <c r="E46" t="s">
        <v>833</v>
      </c>
      <c r="F46">
        <v>174</v>
      </c>
      <c r="G46" t="s">
        <v>834</v>
      </c>
      <c r="I46" s="2" t="s">
        <v>835</v>
      </c>
      <c r="J46" s="2">
        <v>262</v>
      </c>
      <c r="K46" s="3" t="s">
        <v>836</v>
      </c>
      <c r="N46" s="5" t="s">
        <v>837</v>
      </c>
      <c r="O46" s="5" t="s">
        <v>838</v>
      </c>
      <c r="P46" t="s">
        <v>839</v>
      </c>
    </row>
    <row r="47" spans="1:16" x14ac:dyDescent="0.3">
      <c r="A47" t="s">
        <v>840</v>
      </c>
      <c r="B47" t="s">
        <v>841</v>
      </c>
      <c r="C47" t="s">
        <v>842</v>
      </c>
      <c r="D47" t="s">
        <v>843</v>
      </c>
      <c r="E47" t="s">
        <v>844</v>
      </c>
      <c r="F47">
        <v>408</v>
      </c>
      <c r="G47" t="s">
        <v>845</v>
      </c>
      <c r="I47" s="2" t="s">
        <v>846</v>
      </c>
      <c r="J47" s="2">
        <v>208</v>
      </c>
      <c r="K47" s="3" t="s">
        <v>847</v>
      </c>
      <c r="N47" s="5" t="s">
        <v>848</v>
      </c>
      <c r="O47" s="5" t="s">
        <v>849</v>
      </c>
      <c r="P47" t="s">
        <v>850</v>
      </c>
    </row>
    <row r="48" spans="1:16" x14ac:dyDescent="0.3">
      <c r="A48" t="s">
        <v>851</v>
      </c>
      <c r="B48" t="s">
        <v>852</v>
      </c>
      <c r="C48" t="s">
        <v>853</v>
      </c>
      <c r="D48" t="s">
        <v>854</v>
      </c>
      <c r="E48" t="s">
        <v>855</v>
      </c>
      <c r="F48">
        <v>410</v>
      </c>
      <c r="G48" t="s">
        <v>856</v>
      </c>
      <c r="I48" s="2" t="s">
        <v>857</v>
      </c>
      <c r="J48" s="2">
        <v>214</v>
      </c>
      <c r="K48" s="3" t="s">
        <v>858</v>
      </c>
      <c r="N48" s="5" t="s">
        <v>859</v>
      </c>
      <c r="O48" s="5" t="s">
        <v>860</v>
      </c>
      <c r="P48" t="s">
        <v>861</v>
      </c>
    </row>
    <row r="49" spans="1:16" x14ac:dyDescent="0.3">
      <c r="A49" t="s">
        <v>862</v>
      </c>
      <c r="B49" t="s">
        <v>863</v>
      </c>
      <c r="C49" t="s">
        <v>864</v>
      </c>
      <c r="D49" t="s">
        <v>865</v>
      </c>
      <c r="E49" t="s">
        <v>799</v>
      </c>
      <c r="F49">
        <v>188</v>
      </c>
      <c r="G49" t="s">
        <v>800</v>
      </c>
      <c r="I49" s="2" t="s">
        <v>394</v>
      </c>
      <c r="J49" s="2">
        <v>12</v>
      </c>
      <c r="K49" s="3" t="s">
        <v>395</v>
      </c>
      <c r="N49" s="5" t="s">
        <v>866</v>
      </c>
      <c r="O49" s="5" t="s">
        <v>867</v>
      </c>
      <c r="P49" t="s">
        <v>156</v>
      </c>
    </row>
    <row r="50" spans="1:16" x14ac:dyDescent="0.3">
      <c r="A50" t="s">
        <v>868</v>
      </c>
      <c r="B50" t="s">
        <v>869</v>
      </c>
      <c r="C50" t="s">
        <v>870</v>
      </c>
      <c r="D50" t="s">
        <v>871</v>
      </c>
      <c r="E50" t="s">
        <v>148</v>
      </c>
      <c r="F50">
        <v>952</v>
      </c>
      <c r="G50" t="s">
        <v>643</v>
      </c>
      <c r="I50" s="2" t="s">
        <v>872</v>
      </c>
      <c r="J50" s="2">
        <v>818</v>
      </c>
      <c r="K50" s="3" t="s">
        <v>873</v>
      </c>
      <c r="N50" s="5" t="s">
        <v>874</v>
      </c>
      <c r="O50" s="5" t="s">
        <v>875</v>
      </c>
      <c r="P50" t="s">
        <v>876</v>
      </c>
    </row>
    <row r="51" spans="1:16" x14ac:dyDescent="0.3">
      <c r="A51" t="s">
        <v>877</v>
      </c>
      <c r="B51" t="s">
        <v>878</v>
      </c>
      <c r="C51" t="s">
        <v>879</v>
      </c>
      <c r="D51" t="s">
        <v>880</v>
      </c>
      <c r="E51" t="s">
        <v>881</v>
      </c>
      <c r="F51">
        <v>191</v>
      </c>
      <c r="G51" t="s">
        <v>882</v>
      </c>
      <c r="I51" s="2" t="s">
        <v>883</v>
      </c>
      <c r="J51" s="2">
        <v>232</v>
      </c>
      <c r="K51" s="3" t="s">
        <v>884</v>
      </c>
      <c r="N51" s="5" t="s">
        <v>885</v>
      </c>
      <c r="O51" s="5" t="s">
        <v>886</v>
      </c>
      <c r="P51" t="s">
        <v>887</v>
      </c>
    </row>
    <row r="52" spans="1:16" x14ac:dyDescent="0.3">
      <c r="A52" t="s">
        <v>888</v>
      </c>
      <c r="B52" t="s">
        <v>889</v>
      </c>
      <c r="C52" t="s">
        <v>890</v>
      </c>
      <c r="D52" t="s">
        <v>891</v>
      </c>
      <c r="E52" t="s">
        <v>808</v>
      </c>
      <c r="F52">
        <v>931</v>
      </c>
      <c r="G52" t="s">
        <v>809</v>
      </c>
      <c r="I52" s="2" t="s">
        <v>892</v>
      </c>
      <c r="J52" s="2">
        <v>230</v>
      </c>
      <c r="K52" s="3" t="s">
        <v>893</v>
      </c>
      <c r="N52" s="5" t="s">
        <v>894</v>
      </c>
      <c r="O52" s="5" t="s">
        <v>895</v>
      </c>
      <c r="P52" t="s">
        <v>896</v>
      </c>
    </row>
    <row r="53" spans="1:16" x14ac:dyDescent="0.3">
      <c r="A53" t="s">
        <v>897</v>
      </c>
      <c r="B53" t="s">
        <v>898</v>
      </c>
      <c r="C53" t="s">
        <v>899</v>
      </c>
      <c r="D53" t="s">
        <v>900</v>
      </c>
      <c r="E53" t="s">
        <v>846</v>
      </c>
      <c r="F53">
        <v>208</v>
      </c>
      <c r="G53" t="s">
        <v>847</v>
      </c>
      <c r="I53" s="2" t="s">
        <v>409</v>
      </c>
      <c r="J53" s="2">
        <v>978</v>
      </c>
      <c r="K53" s="3" t="s">
        <v>410</v>
      </c>
      <c r="N53" s="5" t="s">
        <v>901</v>
      </c>
      <c r="O53" s="5" t="s">
        <v>902</v>
      </c>
      <c r="P53" t="s">
        <v>903</v>
      </c>
    </row>
    <row r="54" spans="1:16" x14ac:dyDescent="0.3">
      <c r="A54" t="s">
        <v>904</v>
      </c>
      <c r="B54" t="s">
        <v>905</v>
      </c>
      <c r="C54" t="s">
        <v>906</v>
      </c>
      <c r="D54" t="s">
        <v>907</v>
      </c>
      <c r="E54" t="s">
        <v>835</v>
      </c>
      <c r="F54">
        <v>262</v>
      </c>
      <c r="G54" t="s">
        <v>836</v>
      </c>
      <c r="I54" s="2" t="s">
        <v>908</v>
      </c>
      <c r="J54" s="2">
        <v>242</v>
      </c>
      <c r="K54" s="3" t="s">
        <v>909</v>
      </c>
      <c r="N54" s="5" t="s">
        <v>910</v>
      </c>
      <c r="O54" s="5" t="s">
        <v>911</v>
      </c>
      <c r="P54" t="s">
        <v>154</v>
      </c>
    </row>
    <row r="55" spans="1:16" x14ac:dyDescent="0.3">
      <c r="A55" t="s">
        <v>912</v>
      </c>
      <c r="B55" t="s">
        <v>913</v>
      </c>
      <c r="C55" t="s">
        <v>914</v>
      </c>
      <c r="D55" t="s">
        <v>915</v>
      </c>
      <c r="E55" t="s">
        <v>444</v>
      </c>
      <c r="F55">
        <v>951</v>
      </c>
      <c r="G55" t="s">
        <v>445</v>
      </c>
      <c r="I55" s="2" t="s">
        <v>916</v>
      </c>
      <c r="J55" s="2">
        <v>238</v>
      </c>
      <c r="K55" s="3" t="s">
        <v>917</v>
      </c>
      <c r="N55" s="5" t="s">
        <v>918</v>
      </c>
      <c r="O55" s="5" t="s">
        <v>919</v>
      </c>
      <c r="P55" t="s">
        <v>920</v>
      </c>
    </row>
    <row r="56" spans="1:16" x14ac:dyDescent="0.3">
      <c r="A56" t="s">
        <v>921</v>
      </c>
      <c r="B56" t="s">
        <v>922</v>
      </c>
      <c r="C56" t="s">
        <v>923</v>
      </c>
      <c r="D56" t="s">
        <v>924</v>
      </c>
      <c r="E56" t="s">
        <v>872</v>
      </c>
      <c r="F56">
        <v>818</v>
      </c>
      <c r="G56" t="s">
        <v>873</v>
      </c>
      <c r="I56" s="2" t="s">
        <v>925</v>
      </c>
      <c r="J56" s="2">
        <v>826</v>
      </c>
      <c r="K56" s="3" t="s">
        <v>926</v>
      </c>
      <c r="N56" s="5" t="s">
        <v>927</v>
      </c>
      <c r="O56" s="5" t="s">
        <v>928</v>
      </c>
      <c r="P56" t="s">
        <v>929</v>
      </c>
    </row>
    <row r="57" spans="1:16" x14ac:dyDescent="0.3">
      <c r="A57" t="s">
        <v>930</v>
      </c>
      <c r="B57" t="s">
        <v>931</v>
      </c>
      <c r="C57" t="s">
        <v>932</v>
      </c>
      <c r="D57" t="s">
        <v>933</v>
      </c>
      <c r="E57" t="s">
        <v>150</v>
      </c>
      <c r="F57">
        <v>840</v>
      </c>
      <c r="G57" t="s">
        <v>934</v>
      </c>
      <c r="I57" s="2" t="s">
        <v>935</v>
      </c>
      <c r="J57" s="2">
        <v>981</v>
      </c>
      <c r="K57" s="3" t="s">
        <v>936</v>
      </c>
      <c r="N57" s="5" t="s">
        <v>937</v>
      </c>
      <c r="O57" s="5" t="s">
        <v>938</v>
      </c>
      <c r="P57" t="s">
        <v>939</v>
      </c>
    </row>
    <row r="58" spans="1:16" x14ac:dyDescent="0.3">
      <c r="A58" t="s">
        <v>940</v>
      </c>
      <c r="B58" t="s">
        <v>941</v>
      </c>
      <c r="C58" t="s">
        <v>942</v>
      </c>
      <c r="D58" t="s">
        <v>943</v>
      </c>
      <c r="E58" t="s">
        <v>455</v>
      </c>
      <c r="F58">
        <v>784</v>
      </c>
      <c r="G58" t="s">
        <v>456</v>
      </c>
      <c r="I58" s="2" t="s">
        <v>944</v>
      </c>
      <c r="J58" s="2">
        <v>0</v>
      </c>
      <c r="K58" s="3" t="s">
        <v>945</v>
      </c>
      <c r="N58" s="5" t="s">
        <v>946</v>
      </c>
      <c r="O58" s="5" t="s">
        <v>947</v>
      </c>
      <c r="P58" t="s">
        <v>948</v>
      </c>
    </row>
    <row r="59" spans="1:16" x14ac:dyDescent="0.3">
      <c r="A59" t="s">
        <v>949</v>
      </c>
      <c r="B59" t="s">
        <v>950</v>
      </c>
      <c r="C59" t="s">
        <v>951</v>
      </c>
      <c r="D59" t="s">
        <v>952</v>
      </c>
      <c r="E59" t="s">
        <v>150</v>
      </c>
      <c r="F59">
        <v>840</v>
      </c>
      <c r="G59" t="s">
        <v>934</v>
      </c>
      <c r="I59" s="2" t="s">
        <v>953</v>
      </c>
      <c r="J59" s="2">
        <v>936</v>
      </c>
      <c r="K59" s="3" t="s">
        <v>954</v>
      </c>
      <c r="N59" s="5" t="s">
        <v>955</v>
      </c>
      <c r="O59" s="5" t="s">
        <v>956</v>
      </c>
      <c r="P59" t="s">
        <v>957</v>
      </c>
    </row>
    <row r="60" spans="1:16" x14ac:dyDescent="0.3">
      <c r="A60" t="s">
        <v>958</v>
      </c>
      <c r="B60" t="s">
        <v>959</v>
      </c>
      <c r="C60" t="s">
        <v>960</v>
      </c>
      <c r="D60" t="s">
        <v>961</v>
      </c>
      <c r="E60" t="s">
        <v>883</v>
      </c>
      <c r="F60">
        <v>232</v>
      </c>
      <c r="G60" t="s">
        <v>884</v>
      </c>
      <c r="I60" s="2" t="s">
        <v>962</v>
      </c>
      <c r="J60" s="2">
        <v>292</v>
      </c>
      <c r="K60" s="3" t="s">
        <v>963</v>
      </c>
      <c r="N60" s="5" t="s">
        <v>964</v>
      </c>
      <c r="O60" s="5" t="s">
        <v>965</v>
      </c>
      <c r="P60" t="s">
        <v>966</v>
      </c>
    </row>
    <row r="61" spans="1:16" x14ac:dyDescent="0.3">
      <c r="A61" t="s">
        <v>967</v>
      </c>
      <c r="B61" t="s">
        <v>968</v>
      </c>
      <c r="C61" t="s">
        <v>969</v>
      </c>
      <c r="D61" t="s">
        <v>970</v>
      </c>
      <c r="E61" t="s">
        <v>409</v>
      </c>
      <c r="F61">
        <v>978</v>
      </c>
      <c r="G61" t="s">
        <v>410</v>
      </c>
      <c r="I61" s="2" t="s">
        <v>971</v>
      </c>
      <c r="J61" s="2">
        <v>270</v>
      </c>
      <c r="K61" s="3" t="s">
        <v>972</v>
      </c>
      <c r="N61" s="5" t="s">
        <v>973</v>
      </c>
      <c r="O61" s="5" t="s">
        <v>974</v>
      </c>
      <c r="P61" t="s">
        <v>975</v>
      </c>
    </row>
    <row r="62" spans="1:16" x14ac:dyDescent="0.3">
      <c r="A62" t="s">
        <v>976</v>
      </c>
      <c r="B62" t="s">
        <v>197</v>
      </c>
      <c r="C62" t="s">
        <v>977</v>
      </c>
      <c r="D62" t="s">
        <v>978</v>
      </c>
      <c r="E62" t="s">
        <v>409</v>
      </c>
      <c r="F62">
        <v>978</v>
      </c>
      <c r="G62" t="s">
        <v>410</v>
      </c>
      <c r="I62" s="2" t="s">
        <v>979</v>
      </c>
      <c r="J62" s="2">
        <v>324</v>
      </c>
      <c r="K62" s="3" t="s">
        <v>980</v>
      </c>
      <c r="N62" s="5" t="s">
        <v>981</v>
      </c>
      <c r="O62" s="5" t="s">
        <v>244</v>
      </c>
      <c r="P62" t="s">
        <v>147</v>
      </c>
    </row>
    <row r="63" spans="1:16" x14ac:dyDescent="0.3">
      <c r="A63" t="s">
        <v>982</v>
      </c>
      <c r="B63" t="s">
        <v>983</v>
      </c>
      <c r="C63" t="s">
        <v>984</v>
      </c>
      <c r="D63" t="s">
        <v>985</v>
      </c>
      <c r="E63" t="s">
        <v>986</v>
      </c>
      <c r="F63">
        <v>748</v>
      </c>
      <c r="G63" t="s">
        <v>987</v>
      </c>
      <c r="I63" s="2" t="s">
        <v>988</v>
      </c>
      <c r="J63" s="2">
        <v>320</v>
      </c>
      <c r="K63" s="3" t="s">
        <v>989</v>
      </c>
      <c r="N63" s="5" t="s">
        <v>990</v>
      </c>
      <c r="O63" s="5" t="s">
        <v>991</v>
      </c>
      <c r="P63" t="s">
        <v>992</v>
      </c>
    </row>
    <row r="64" spans="1:16" x14ac:dyDescent="0.3">
      <c r="A64" t="s">
        <v>993</v>
      </c>
      <c r="B64" t="s">
        <v>994</v>
      </c>
      <c r="C64" t="s">
        <v>995</v>
      </c>
      <c r="D64" t="s">
        <v>996</v>
      </c>
      <c r="E64" t="s">
        <v>150</v>
      </c>
      <c r="F64">
        <v>840</v>
      </c>
      <c r="G64" t="s">
        <v>934</v>
      </c>
      <c r="I64" s="2" t="s">
        <v>997</v>
      </c>
      <c r="J64" s="2">
        <v>328</v>
      </c>
      <c r="K64" s="3" t="s">
        <v>998</v>
      </c>
      <c r="N64" s="5" t="s">
        <v>999</v>
      </c>
      <c r="O64" s="5" t="s">
        <v>236</v>
      </c>
      <c r="P64" t="s">
        <v>149</v>
      </c>
    </row>
    <row r="65" spans="1:16" x14ac:dyDescent="0.3">
      <c r="A65" t="s">
        <v>1000</v>
      </c>
      <c r="B65" t="s">
        <v>1001</v>
      </c>
      <c r="C65" t="s">
        <v>1002</v>
      </c>
      <c r="D65" t="s">
        <v>1003</v>
      </c>
      <c r="E65" t="s">
        <v>892</v>
      </c>
      <c r="F65">
        <v>230</v>
      </c>
      <c r="G65" t="s">
        <v>893</v>
      </c>
      <c r="I65" s="2" t="s">
        <v>1004</v>
      </c>
      <c r="J65" s="2">
        <v>344</v>
      </c>
      <c r="K65" s="3" t="s">
        <v>1005</v>
      </c>
      <c r="N65" s="5" t="s">
        <v>1006</v>
      </c>
      <c r="O65" s="5" t="s">
        <v>1007</v>
      </c>
      <c r="P65" t="s">
        <v>1008</v>
      </c>
    </row>
    <row r="66" spans="1:16" x14ac:dyDescent="0.3">
      <c r="A66" t="s">
        <v>1009</v>
      </c>
      <c r="B66" t="s">
        <v>1010</v>
      </c>
      <c r="C66" t="s">
        <v>1011</v>
      </c>
      <c r="D66" t="s">
        <v>1012</v>
      </c>
      <c r="E66" t="s">
        <v>1013</v>
      </c>
      <c r="F66">
        <v>643</v>
      </c>
      <c r="G66" t="s">
        <v>1014</v>
      </c>
      <c r="I66" s="2" t="s">
        <v>1015</v>
      </c>
      <c r="J66" s="2">
        <v>340</v>
      </c>
      <c r="K66" s="3" t="s">
        <v>1016</v>
      </c>
      <c r="N66" s="5" t="s">
        <v>1017</v>
      </c>
      <c r="O66" s="5" t="s">
        <v>1018</v>
      </c>
      <c r="P66" t="s">
        <v>1019</v>
      </c>
    </row>
    <row r="67" spans="1:16" x14ac:dyDescent="0.3">
      <c r="A67" t="s">
        <v>1020</v>
      </c>
      <c r="B67" t="s">
        <v>1021</v>
      </c>
      <c r="C67" t="s">
        <v>1022</v>
      </c>
      <c r="D67" t="s">
        <v>1023</v>
      </c>
      <c r="E67" t="s">
        <v>908</v>
      </c>
      <c r="F67">
        <v>242</v>
      </c>
      <c r="G67" t="s">
        <v>909</v>
      </c>
      <c r="I67" s="2" t="s">
        <v>881</v>
      </c>
      <c r="J67" s="2">
        <v>191</v>
      </c>
      <c r="K67" s="3" t="s">
        <v>882</v>
      </c>
      <c r="N67" s="5" t="s">
        <v>1024</v>
      </c>
      <c r="O67" s="5" t="s">
        <v>1025</v>
      </c>
      <c r="P67" t="s">
        <v>1026</v>
      </c>
    </row>
    <row r="68" spans="1:16" x14ac:dyDescent="0.3">
      <c r="A68" t="s">
        <v>1027</v>
      </c>
      <c r="B68" t="s">
        <v>1028</v>
      </c>
      <c r="C68" t="s">
        <v>1029</v>
      </c>
      <c r="D68" t="s">
        <v>1030</v>
      </c>
      <c r="E68" t="s">
        <v>409</v>
      </c>
      <c r="F68">
        <v>978</v>
      </c>
      <c r="G68" t="s">
        <v>410</v>
      </c>
      <c r="I68" s="2" t="s">
        <v>1031</v>
      </c>
      <c r="J68" s="2">
        <v>332</v>
      </c>
      <c r="K68" s="3" t="s">
        <v>1032</v>
      </c>
      <c r="N68" s="5" t="s">
        <v>1033</v>
      </c>
      <c r="O68" s="5" t="s">
        <v>1034</v>
      </c>
      <c r="P68" t="s">
        <v>1035</v>
      </c>
    </row>
    <row r="69" spans="1:16" x14ac:dyDescent="0.3">
      <c r="A69" t="s">
        <v>1036</v>
      </c>
      <c r="B69" t="s">
        <v>1037</v>
      </c>
      <c r="C69" t="s">
        <v>1038</v>
      </c>
      <c r="D69" t="s">
        <v>1039</v>
      </c>
      <c r="E69" t="s">
        <v>409</v>
      </c>
      <c r="F69">
        <v>978</v>
      </c>
      <c r="G69" t="s">
        <v>410</v>
      </c>
      <c r="I69" s="2" t="s">
        <v>1040</v>
      </c>
      <c r="J69" s="2">
        <v>348</v>
      </c>
      <c r="K69" s="3" t="s">
        <v>1041</v>
      </c>
      <c r="N69" s="5" t="s">
        <v>1042</v>
      </c>
      <c r="O69" s="5" t="s">
        <v>1043</v>
      </c>
      <c r="P69" t="s">
        <v>1044</v>
      </c>
    </row>
    <row r="70" spans="1:16" x14ac:dyDescent="0.3">
      <c r="A70" t="s">
        <v>1045</v>
      </c>
      <c r="B70" t="s">
        <v>1046</v>
      </c>
      <c r="C70" t="s">
        <v>1047</v>
      </c>
      <c r="D70" t="s">
        <v>1048</v>
      </c>
      <c r="E70" t="s">
        <v>779</v>
      </c>
      <c r="F70">
        <v>950</v>
      </c>
      <c r="G70" t="s">
        <v>780</v>
      </c>
      <c r="I70" s="2" t="s">
        <v>1049</v>
      </c>
      <c r="J70" s="2">
        <v>360</v>
      </c>
      <c r="K70" s="3" t="s">
        <v>1050</v>
      </c>
      <c r="N70" s="5" t="s">
        <v>1051</v>
      </c>
      <c r="O70" s="5" t="s">
        <v>238</v>
      </c>
      <c r="P70" t="s">
        <v>1052</v>
      </c>
    </row>
    <row r="71" spans="1:16" x14ac:dyDescent="0.3">
      <c r="A71" t="s">
        <v>1053</v>
      </c>
      <c r="B71" t="s">
        <v>1054</v>
      </c>
      <c r="C71" t="s">
        <v>1055</v>
      </c>
      <c r="D71" t="s">
        <v>1056</v>
      </c>
      <c r="E71" t="s">
        <v>971</v>
      </c>
      <c r="F71">
        <v>270</v>
      </c>
      <c r="G71" t="s">
        <v>972</v>
      </c>
      <c r="I71" s="2" t="s">
        <v>1057</v>
      </c>
      <c r="J71" s="2">
        <v>376</v>
      </c>
      <c r="K71" s="3" t="s">
        <v>1058</v>
      </c>
      <c r="N71" s="5" t="s">
        <v>1059</v>
      </c>
      <c r="O71" s="5" t="s">
        <v>1060</v>
      </c>
      <c r="P71" t="s">
        <v>153</v>
      </c>
    </row>
    <row r="72" spans="1:16" x14ac:dyDescent="0.3">
      <c r="A72" t="s">
        <v>1061</v>
      </c>
      <c r="B72" t="s">
        <v>1062</v>
      </c>
      <c r="C72" t="s">
        <v>1063</v>
      </c>
      <c r="D72" t="s">
        <v>1064</v>
      </c>
      <c r="E72" t="s">
        <v>935</v>
      </c>
      <c r="F72">
        <v>981</v>
      </c>
      <c r="G72" t="s">
        <v>936</v>
      </c>
      <c r="I72" s="2" t="s">
        <v>1065</v>
      </c>
      <c r="J72" s="2">
        <v>0</v>
      </c>
      <c r="K72" s="3" t="s">
        <v>1066</v>
      </c>
      <c r="N72" s="5" t="s">
        <v>1067</v>
      </c>
      <c r="O72" s="5" t="s">
        <v>243</v>
      </c>
      <c r="P72" t="s">
        <v>151</v>
      </c>
    </row>
    <row r="73" spans="1:16" x14ac:dyDescent="0.3">
      <c r="A73" t="s">
        <v>1068</v>
      </c>
      <c r="B73" t="s">
        <v>1069</v>
      </c>
      <c r="C73" t="s">
        <v>1070</v>
      </c>
      <c r="D73" t="s">
        <v>1071</v>
      </c>
      <c r="I73" s="2" t="s">
        <v>1072</v>
      </c>
      <c r="J73" s="2">
        <v>356</v>
      </c>
      <c r="K73" s="3" t="s">
        <v>1073</v>
      </c>
      <c r="N73" s="5">
        <v>7103</v>
      </c>
      <c r="O73" s="5" t="s">
        <v>1074</v>
      </c>
      <c r="P73" s="5" t="s">
        <v>1075</v>
      </c>
    </row>
    <row r="74" spans="1:16" x14ac:dyDescent="0.3">
      <c r="A74" t="s">
        <v>1076</v>
      </c>
      <c r="B74" t="s">
        <v>1077</v>
      </c>
      <c r="C74" t="s">
        <v>1078</v>
      </c>
      <c r="D74" t="s">
        <v>1079</v>
      </c>
      <c r="E74" t="s">
        <v>953</v>
      </c>
      <c r="F74">
        <v>936</v>
      </c>
      <c r="G74" t="s">
        <v>954</v>
      </c>
      <c r="I74" s="2" t="s">
        <v>1080</v>
      </c>
      <c r="J74" s="2">
        <v>368</v>
      </c>
      <c r="K74" s="3" t="s">
        <v>1081</v>
      </c>
      <c r="N74" s="110">
        <v>7202</v>
      </c>
      <c r="O74" t="s">
        <v>1082</v>
      </c>
      <c r="P74" t="s">
        <v>1083</v>
      </c>
    </row>
    <row r="75" spans="1:16" x14ac:dyDescent="0.3">
      <c r="A75" t="s">
        <v>1084</v>
      </c>
      <c r="B75" t="s">
        <v>1085</v>
      </c>
      <c r="C75" t="s">
        <v>1086</v>
      </c>
      <c r="D75" t="s">
        <v>1087</v>
      </c>
      <c r="E75" t="s">
        <v>962</v>
      </c>
      <c r="F75">
        <v>292</v>
      </c>
      <c r="G75" t="s">
        <v>963</v>
      </c>
      <c r="I75" s="2" t="s">
        <v>1088</v>
      </c>
      <c r="J75" s="2">
        <v>364</v>
      </c>
      <c r="K75" s="3" t="s">
        <v>1089</v>
      </c>
      <c r="N75" s="5">
        <v>8506</v>
      </c>
      <c r="O75" s="5" t="s">
        <v>1090</v>
      </c>
      <c r="P75" t="s">
        <v>1091</v>
      </c>
    </row>
    <row r="76" spans="1:16" x14ac:dyDescent="0.3">
      <c r="A76" t="s">
        <v>1092</v>
      </c>
      <c r="B76" t="s">
        <v>1093</v>
      </c>
      <c r="C76" t="s">
        <v>1094</v>
      </c>
      <c r="D76" t="s">
        <v>1095</v>
      </c>
      <c r="E76" t="s">
        <v>409</v>
      </c>
      <c r="F76">
        <v>978</v>
      </c>
      <c r="G76" t="s">
        <v>410</v>
      </c>
      <c r="I76" s="2" t="s">
        <v>1096</v>
      </c>
      <c r="J76" s="2">
        <v>352</v>
      </c>
      <c r="K76" s="3" t="s">
        <v>1097</v>
      </c>
    </row>
    <row r="77" spans="1:16" x14ac:dyDescent="0.3">
      <c r="A77" t="s">
        <v>1098</v>
      </c>
      <c r="B77" t="s">
        <v>1099</v>
      </c>
      <c r="C77" t="s">
        <v>1100</v>
      </c>
      <c r="D77" t="s">
        <v>1101</v>
      </c>
      <c r="E77" t="s">
        <v>444</v>
      </c>
      <c r="F77">
        <v>951</v>
      </c>
      <c r="G77" t="s">
        <v>445</v>
      </c>
      <c r="I77" s="2" t="s">
        <v>1102</v>
      </c>
      <c r="J77" s="2">
        <v>0</v>
      </c>
      <c r="K77" s="3" t="s">
        <v>1103</v>
      </c>
    </row>
    <row r="78" spans="1:16" x14ac:dyDescent="0.3">
      <c r="A78" t="s">
        <v>1104</v>
      </c>
      <c r="B78" t="s">
        <v>1105</v>
      </c>
      <c r="C78" t="s">
        <v>1106</v>
      </c>
      <c r="D78" t="s">
        <v>1107</v>
      </c>
      <c r="E78" t="s">
        <v>846</v>
      </c>
      <c r="F78">
        <v>208</v>
      </c>
      <c r="G78" t="s">
        <v>847</v>
      </c>
      <c r="I78" s="2" t="s">
        <v>1108</v>
      </c>
      <c r="J78" s="2">
        <v>388</v>
      </c>
      <c r="K78" s="3" t="s">
        <v>1109</v>
      </c>
    </row>
    <row r="79" spans="1:16" x14ac:dyDescent="0.3">
      <c r="A79" t="s">
        <v>1110</v>
      </c>
      <c r="B79" t="s">
        <v>1111</v>
      </c>
      <c r="C79" t="s">
        <v>1112</v>
      </c>
      <c r="D79" t="s">
        <v>1113</v>
      </c>
      <c r="E79" t="s">
        <v>409</v>
      </c>
      <c r="F79">
        <v>978</v>
      </c>
      <c r="G79" t="s">
        <v>410</v>
      </c>
      <c r="I79" s="2" t="s">
        <v>1114</v>
      </c>
      <c r="J79" s="2">
        <v>400</v>
      </c>
      <c r="K79" s="3" t="s">
        <v>1115</v>
      </c>
    </row>
    <row r="80" spans="1:16" x14ac:dyDescent="0.3">
      <c r="A80" t="s">
        <v>1116</v>
      </c>
      <c r="B80" t="s">
        <v>1117</v>
      </c>
      <c r="C80" t="s">
        <v>1118</v>
      </c>
      <c r="D80" t="s">
        <v>1119</v>
      </c>
      <c r="E80" t="s">
        <v>150</v>
      </c>
      <c r="F80">
        <v>840</v>
      </c>
      <c r="G80" t="s">
        <v>934</v>
      </c>
      <c r="I80" s="2" t="s">
        <v>1120</v>
      </c>
      <c r="J80" s="2">
        <v>392</v>
      </c>
      <c r="K80" s="3" t="s">
        <v>1121</v>
      </c>
    </row>
    <row r="81" spans="1:11" x14ac:dyDescent="0.3">
      <c r="A81" t="s">
        <v>1122</v>
      </c>
      <c r="B81" t="s">
        <v>1123</v>
      </c>
      <c r="C81" t="s">
        <v>1124</v>
      </c>
      <c r="D81" t="s">
        <v>1125</v>
      </c>
      <c r="E81" t="s">
        <v>988</v>
      </c>
      <c r="F81">
        <v>320</v>
      </c>
      <c r="G81" t="s">
        <v>989</v>
      </c>
      <c r="I81" s="2" t="s">
        <v>1126</v>
      </c>
      <c r="J81" s="2">
        <v>404</v>
      </c>
      <c r="K81" s="3" t="s">
        <v>1127</v>
      </c>
    </row>
    <row r="82" spans="1:11" x14ac:dyDescent="0.3">
      <c r="A82" t="s">
        <v>1128</v>
      </c>
      <c r="B82" t="s">
        <v>1129</v>
      </c>
      <c r="C82" t="s">
        <v>1130</v>
      </c>
      <c r="D82" t="s">
        <v>1131</v>
      </c>
      <c r="E82" t="s">
        <v>944</v>
      </c>
      <c r="F82">
        <v>0</v>
      </c>
      <c r="G82" t="s">
        <v>945</v>
      </c>
      <c r="I82" s="2" t="s">
        <v>1132</v>
      </c>
      <c r="J82" s="2">
        <v>417</v>
      </c>
      <c r="K82" s="3" t="s">
        <v>1133</v>
      </c>
    </row>
    <row r="83" spans="1:11" x14ac:dyDescent="0.3">
      <c r="A83" t="s">
        <v>1134</v>
      </c>
      <c r="B83" t="s">
        <v>1135</v>
      </c>
      <c r="C83" t="s">
        <v>1136</v>
      </c>
      <c r="D83" t="s">
        <v>1137</v>
      </c>
      <c r="E83" t="s">
        <v>979</v>
      </c>
      <c r="F83">
        <v>324</v>
      </c>
      <c r="G83" t="s">
        <v>980</v>
      </c>
      <c r="I83" s="2" t="s">
        <v>768</v>
      </c>
      <c r="J83" s="2">
        <v>116</v>
      </c>
      <c r="K83" s="3" t="s">
        <v>769</v>
      </c>
    </row>
    <row r="84" spans="1:11" x14ac:dyDescent="0.3">
      <c r="A84" t="s">
        <v>1138</v>
      </c>
      <c r="B84" t="s">
        <v>1139</v>
      </c>
      <c r="C84" t="s">
        <v>1140</v>
      </c>
      <c r="D84" t="s">
        <v>1141</v>
      </c>
      <c r="E84" t="s">
        <v>779</v>
      </c>
      <c r="F84">
        <v>950</v>
      </c>
      <c r="G84" t="s">
        <v>780</v>
      </c>
      <c r="I84" s="2" t="s">
        <v>833</v>
      </c>
      <c r="J84" s="2">
        <v>174</v>
      </c>
      <c r="K84" s="3" t="s">
        <v>834</v>
      </c>
    </row>
    <row r="85" spans="1:11" x14ac:dyDescent="0.3">
      <c r="A85" t="s">
        <v>1142</v>
      </c>
      <c r="B85" t="s">
        <v>1143</v>
      </c>
      <c r="C85" t="s">
        <v>1144</v>
      </c>
      <c r="D85" t="s">
        <v>1145</v>
      </c>
      <c r="E85" t="s">
        <v>148</v>
      </c>
      <c r="F85">
        <v>952</v>
      </c>
      <c r="G85" t="s">
        <v>643</v>
      </c>
      <c r="I85" s="2" t="s">
        <v>844</v>
      </c>
      <c r="J85" s="2">
        <v>408</v>
      </c>
      <c r="K85" s="3" t="s">
        <v>845</v>
      </c>
    </row>
    <row r="86" spans="1:11" x14ac:dyDescent="0.3">
      <c r="A86" t="s">
        <v>1146</v>
      </c>
      <c r="B86" t="s">
        <v>1147</v>
      </c>
      <c r="C86" t="s">
        <v>1148</v>
      </c>
      <c r="D86" t="s">
        <v>1149</v>
      </c>
      <c r="E86" t="s">
        <v>997</v>
      </c>
      <c r="F86">
        <v>328</v>
      </c>
      <c r="G86" t="s">
        <v>998</v>
      </c>
      <c r="I86" s="2" t="s">
        <v>855</v>
      </c>
      <c r="J86" s="2">
        <v>410</v>
      </c>
      <c r="K86" s="3" t="s">
        <v>856</v>
      </c>
    </row>
    <row r="87" spans="1:11" x14ac:dyDescent="0.3">
      <c r="A87" t="s">
        <v>1150</v>
      </c>
      <c r="B87" t="s">
        <v>1151</v>
      </c>
      <c r="C87" t="s">
        <v>1152</v>
      </c>
      <c r="D87" t="s">
        <v>1153</v>
      </c>
      <c r="E87" t="s">
        <v>409</v>
      </c>
      <c r="F87">
        <v>978</v>
      </c>
      <c r="G87" t="s">
        <v>410</v>
      </c>
      <c r="I87" s="2" t="s">
        <v>1154</v>
      </c>
      <c r="J87" s="2">
        <v>414</v>
      </c>
      <c r="K87" s="3" t="s">
        <v>1155</v>
      </c>
    </row>
    <row r="88" spans="1:11" x14ac:dyDescent="0.3">
      <c r="A88" t="s">
        <v>1156</v>
      </c>
      <c r="B88" t="s">
        <v>1157</v>
      </c>
      <c r="C88" t="s">
        <v>1158</v>
      </c>
      <c r="D88" t="s">
        <v>1159</v>
      </c>
      <c r="E88" t="s">
        <v>1031</v>
      </c>
      <c r="F88">
        <v>332</v>
      </c>
      <c r="G88" t="s">
        <v>1032</v>
      </c>
      <c r="I88" s="2" t="s">
        <v>1160</v>
      </c>
      <c r="J88" s="2">
        <v>136</v>
      </c>
      <c r="K88" s="3" t="s">
        <v>1161</v>
      </c>
    </row>
    <row r="89" spans="1:11" x14ac:dyDescent="0.3">
      <c r="A89" t="s">
        <v>1162</v>
      </c>
      <c r="B89" t="s">
        <v>1163</v>
      </c>
      <c r="C89" t="s">
        <v>1164</v>
      </c>
      <c r="D89" t="s">
        <v>1165</v>
      </c>
      <c r="E89" t="s">
        <v>1015</v>
      </c>
      <c r="F89">
        <v>340</v>
      </c>
      <c r="G89" t="s">
        <v>1016</v>
      </c>
      <c r="I89" s="2" t="s">
        <v>1166</v>
      </c>
      <c r="J89" s="2">
        <v>398</v>
      </c>
      <c r="K89" s="3" t="s">
        <v>1167</v>
      </c>
    </row>
    <row r="90" spans="1:11" x14ac:dyDescent="0.3">
      <c r="A90" t="s">
        <v>1168</v>
      </c>
      <c r="B90" t="s">
        <v>1169</v>
      </c>
      <c r="C90" t="s">
        <v>1170</v>
      </c>
      <c r="D90" t="s">
        <v>1171</v>
      </c>
      <c r="E90" t="s">
        <v>1004</v>
      </c>
      <c r="F90">
        <v>344</v>
      </c>
      <c r="G90" t="s">
        <v>1005</v>
      </c>
      <c r="I90" s="2" t="s">
        <v>1172</v>
      </c>
      <c r="J90" s="2">
        <v>418</v>
      </c>
      <c r="K90" s="3" t="s">
        <v>1173</v>
      </c>
    </row>
    <row r="91" spans="1:11" x14ac:dyDescent="0.3">
      <c r="A91" t="s">
        <v>1174</v>
      </c>
      <c r="B91" t="s">
        <v>1175</v>
      </c>
      <c r="C91" t="s">
        <v>1176</v>
      </c>
      <c r="D91" t="s">
        <v>1177</v>
      </c>
      <c r="E91" t="s">
        <v>1040</v>
      </c>
      <c r="F91">
        <v>348</v>
      </c>
      <c r="G91" t="s">
        <v>1041</v>
      </c>
      <c r="I91" s="2" t="s">
        <v>1178</v>
      </c>
      <c r="J91" s="2">
        <v>422</v>
      </c>
      <c r="K91" s="3" t="s">
        <v>1179</v>
      </c>
    </row>
    <row r="92" spans="1:11" x14ac:dyDescent="0.3">
      <c r="A92" t="s">
        <v>1180</v>
      </c>
      <c r="B92" t="s">
        <v>1181</v>
      </c>
      <c r="C92" t="s">
        <v>1182</v>
      </c>
      <c r="D92" t="s">
        <v>1183</v>
      </c>
      <c r="E92" t="s">
        <v>531</v>
      </c>
      <c r="F92">
        <v>36</v>
      </c>
      <c r="G92" t="s">
        <v>532</v>
      </c>
      <c r="I92" s="2" t="s">
        <v>1184</v>
      </c>
      <c r="J92" s="2">
        <v>144</v>
      </c>
      <c r="K92" s="3" t="s">
        <v>1185</v>
      </c>
    </row>
    <row r="93" spans="1:11" x14ac:dyDescent="0.3">
      <c r="A93" t="s">
        <v>1186</v>
      </c>
      <c r="B93" t="s">
        <v>1187</v>
      </c>
      <c r="C93" t="s">
        <v>1188</v>
      </c>
      <c r="D93" t="s">
        <v>1189</v>
      </c>
      <c r="E93" t="s">
        <v>1065</v>
      </c>
      <c r="F93">
        <v>0</v>
      </c>
      <c r="G93" t="s">
        <v>1066</v>
      </c>
      <c r="I93" s="2" t="s">
        <v>1190</v>
      </c>
      <c r="J93" s="2">
        <v>430</v>
      </c>
      <c r="K93" s="3" t="s">
        <v>1191</v>
      </c>
    </row>
    <row r="94" spans="1:11" x14ac:dyDescent="0.3">
      <c r="A94" t="s">
        <v>1192</v>
      </c>
      <c r="B94" t="s">
        <v>1193</v>
      </c>
      <c r="C94" t="s">
        <v>1194</v>
      </c>
      <c r="D94" t="s">
        <v>1195</v>
      </c>
      <c r="I94" s="2" t="s">
        <v>1196</v>
      </c>
      <c r="J94" s="2">
        <v>426</v>
      </c>
      <c r="K94" s="3" t="s">
        <v>1197</v>
      </c>
    </row>
    <row r="95" spans="1:11" x14ac:dyDescent="0.3">
      <c r="A95" t="s">
        <v>1198</v>
      </c>
      <c r="B95" t="s">
        <v>1199</v>
      </c>
      <c r="C95" t="s">
        <v>1200</v>
      </c>
      <c r="D95" t="s">
        <v>1201</v>
      </c>
      <c r="E95" t="s">
        <v>150</v>
      </c>
      <c r="F95">
        <v>840</v>
      </c>
      <c r="G95" t="s">
        <v>934</v>
      </c>
      <c r="I95" s="2" t="s">
        <v>1202</v>
      </c>
      <c r="J95" s="2">
        <v>434</v>
      </c>
      <c r="K95" s="3" t="s">
        <v>1203</v>
      </c>
    </row>
    <row r="96" spans="1:11" x14ac:dyDescent="0.3">
      <c r="A96" t="s">
        <v>1204</v>
      </c>
      <c r="B96" t="s">
        <v>1205</v>
      </c>
      <c r="C96" t="s">
        <v>1206</v>
      </c>
      <c r="D96" t="s">
        <v>1207</v>
      </c>
      <c r="E96" t="s">
        <v>1160</v>
      </c>
      <c r="F96">
        <v>136</v>
      </c>
      <c r="G96" t="s">
        <v>1161</v>
      </c>
      <c r="I96" s="2" t="s">
        <v>1208</v>
      </c>
      <c r="J96" s="2">
        <v>504</v>
      </c>
      <c r="K96" s="3" t="s">
        <v>1209</v>
      </c>
    </row>
    <row r="97" spans="1:11" x14ac:dyDescent="0.3">
      <c r="A97" t="s">
        <v>1210</v>
      </c>
      <c r="B97" t="s">
        <v>1211</v>
      </c>
      <c r="C97" t="s">
        <v>1212</v>
      </c>
      <c r="D97" t="s">
        <v>1213</v>
      </c>
      <c r="E97" t="s">
        <v>531</v>
      </c>
      <c r="F97">
        <v>36</v>
      </c>
      <c r="G97" t="s">
        <v>532</v>
      </c>
      <c r="I97" s="2" t="s">
        <v>1214</v>
      </c>
      <c r="J97" s="2">
        <v>498</v>
      </c>
      <c r="K97" s="3" t="s">
        <v>1215</v>
      </c>
    </row>
    <row r="98" spans="1:11" x14ac:dyDescent="0.3">
      <c r="A98" t="s">
        <v>1216</v>
      </c>
      <c r="B98" t="s">
        <v>1217</v>
      </c>
      <c r="C98" t="s">
        <v>1218</v>
      </c>
      <c r="D98" t="s">
        <v>1219</v>
      </c>
      <c r="E98" t="s">
        <v>409</v>
      </c>
      <c r="F98">
        <v>978</v>
      </c>
      <c r="G98" t="s">
        <v>410</v>
      </c>
      <c r="I98" s="2" t="s">
        <v>1220</v>
      </c>
      <c r="J98" s="2">
        <v>969</v>
      </c>
      <c r="K98" s="3" t="s">
        <v>1221</v>
      </c>
    </row>
    <row r="99" spans="1:11" x14ac:dyDescent="0.3">
      <c r="A99" t="s">
        <v>1222</v>
      </c>
      <c r="B99" t="s">
        <v>1223</v>
      </c>
      <c r="C99" t="s">
        <v>1224</v>
      </c>
      <c r="D99" t="s">
        <v>1225</v>
      </c>
      <c r="E99" t="s">
        <v>846</v>
      </c>
      <c r="F99">
        <v>208</v>
      </c>
      <c r="G99" t="s">
        <v>847</v>
      </c>
      <c r="I99" s="2" t="s">
        <v>1226</v>
      </c>
      <c r="J99" s="2">
        <v>807</v>
      </c>
      <c r="K99" s="3" t="s">
        <v>1227</v>
      </c>
    </row>
    <row r="100" spans="1:11" x14ac:dyDescent="0.3">
      <c r="A100" t="s">
        <v>1228</v>
      </c>
      <c r="B100" t="s">
        <v>1229</v>
      </c>
      <c r="C100" t="s">
        <v>1230</v>
      </c>
      <c r="D100" t="s">
        <v>1231</v>
      </c>
      <c r="I100" s="2" t="s">
        <v>1232</v>
      </c>
      <c r="J100" s="2">
        <v>104</v>
      </c>
      <c r="K100" s="3" t="s">
        <v>1233</v>
      </c>
    </row>
    <row r="101" spans="1:11" x14ac:dyDescent="0.3">
      <c r="A101" t="s">
        <v>1234</v>
      </c>
      <c r="B101" t="s">
        <v>1235</v>
      </c>
      <c r="C101" t="s">
        <v>1236</v>
      </c>
      <c r="D101" t="s">
        <v>1237</v>
      </c>
      <c r="E101" t="s">
        <v>916</v>
      </c>
      <c r="F101">
        <v>238</v>
      </c>
      <c r="G101" t="s">
        <v>917</v>
      </c>
      <c r="I101" s="2" t="s">
        <v>1238</v>
      </c>
      <c r="J101" s="2">
        <v>496</v>
      </c>
      <c r="K101" s="3" t="s">
        <v>1239</v>
      </c>
    </row>
    <row r="102" spans="1:11" x14ac:dyDescent="0.3">
      <c r="A102" t="s">
        <v>1240</v>
      </c>
      <c r="B102" t="s">
        <v>1241</v>
      </c>
      <c r="C102" t="s">
        <v>1242</v>
      </c>
      <c r="D102" t="s">
        <v>1243</v>
      </c>
      <c r="E102" t="s">
        <v>150</v>
      </c>
      <c r="F102">
        <v>840</v>
      </c>
      <c r="G102" t="s">
        <v>934</v>
      </c>
      <c r="I102" s="2" t="s">
        <v>1244</v>
      </c>
      <c r="J102" s="2">
        <v>446</v>
      </c>
      <c r="K102" s="3" t="s">
        <v>1245</v>
      </c>
    </row>
    <row r="103" spans="1:11" x14ac:dyDescent="0.3">
      <c r="A103" t="s">
        <v>1246</v>
      </c>
      <c r="B103" t="s">
        <v>1247</v>
      </c>
      <c r="C103" t="s">
        <v>1248</v>
      </c>
      <c r="D103" t="s">
        <v>1249</v>
      </c>
      <c r="E103" t="s">
        <v>1250</v>
      </c>
      <c r="F103">
        <v>90</v>
      </c>
      <c r="G103" t="s">
        <v>1251</v>
      </c>
      <c r="I103" s="2" t="s">
        <v>1252</v>
      </c>
      <c r="J103" s="2">
        <v>478</v>
      </c>
      <c r="K103" s="3" t="s">
        <v>1253</v>
      </c>
    </row>
    <row r="104" spans="1:11" x14ac:dyDescent="0.3">
      <c r="A104" t="s">
        <v>1254</v>
      </c>
      <c r="B104" t="s">
        <v>1255</v>
      </c>
      <c r="C104" t="s">
        <v>1256</v>
      </c>
      <c r="D104" t="s">
        <v>1257</v>
      </c>
      <c r="E104" t="s">
        <v>150</v>
      </c>
      <c r="F104">
        <v>840</v>
      </c>
      <c r="G104" t="s">
        <v>934</v>
      </c>
      <c r="I104" s="2" t="s">
        <v>1258</v>
      </c>
      <c r="J104" s="2">
        <v>480</v>
      </c>
      <c r="K104" s="3" t="s">
        <v>1259</v>
      </c>
    </row>
    <row r="105" spans="1:11" x14ac:dyDescent="0.3">
      <c r="A105" t="s">
        <v>1260</v>
      </c>
      <c r="B105" t="s">
        <v>1261</v>
      </c>
      <c r="C105" t="s">
        <v>1262</v>
      </c>
      <c r="D105" t="s">
        <v>1263</v>
      </c>
      <c r="E105" t="s">
        <v>150</v>
      </c>
      <c r="F105">
        <v>840</v>
      </c>
      <c r="G105" t="s">
        <v>934</v>
      </c>
      <c r="I105" s="2" t="s">
        <v>1264</v>
      </c>
      <c r="J105" s="2">
        <v>462</v>
      </c>
      <c r="K105" s="3" t="s">
        <v>1265</v>
      </c>
    </row>
    <row r="106" spans="1:11" x14ac:dyDescent="0.3">
      <c r="A106" t="s">
        <v>1266</v>
      </c>
      <c r="B106" t="s">
        <v>1267</v>
      </c>
      <c r="C106" t="s">
        <v>1268</v>
      </c>
      <c r="D106" t="s">
        <v>1269</v>
      </c>
      <c r="E106" t="s">
        <v>150</v>
      </c>
      <c r="F106">
        <v>840</v>
      </c>
      <c r="G106" t="s">
        <v>934</v>
      </c>
      <c r="I106" s="2" t="s">
        <v>1270</v>
      </c>
      <c r="J106" s="2">
        <v>454</v>
      </c>
      <c r="K106" s="3" t="s">
        <v>1271</v>
      </c>
    </row>
    <row r="107" spans="1:11" x14ac:dyDescent="0.3">
      <c r="A107" t="s">
        <v>1272</v>
      </c>
      <c r="B107" t="s">
        <v>1273</v>
      </c>
      <c r="C107" t="s">
        <v>1274</v>
      </c>
      <c r="D107" t="s">
        <v>1275</v>
      </c>
      <c r="I107" s="2" t="s">
        <v>1276</v>
      </c>
      <c r="J107" s="2">
        <v>484</v>
      </c>
      <c r="K107" s="3" t="s">
        <v>1277</v>
      </c>
    </row>
    <row r="108" spans="1:11" x14ac:dyDescent="0.3">
      <c r="A108" t="s">
        <v>1278</v>
      </c>
      <c r="B108" t="s">
        <v>1279</v>
      </c>
      <c r="C108" t="s">
        <v>1280</v>
      </c>
      <c r="D108" t="s">
        <v>1281</v>
      </c>
      <c r="E108" t="s">
        <v>1072</v>
      </c>
      <c r="F108">
        <v>356</v>
      </c>
      <c r="G108" t="s">
        <v>1073</v>
      </c>
      <c r="I108" s="2" t="s">
        <v>1282</v>
      </c>
      <c r="J108" s="2">
        <v>458</v>
      </c>
      <c r="K108" s="3" t="s">
        <v>1283</v>
      </c>
    </row>
    <row r="109" spans="1:11" x14ac:dyDescent="0.3">
      <c r="A109" t="s">
        <v>1284</v>
      </c>
      <c r="B109" t="s">
        <v>1285</v>
      </c>
      <c r="C109" t="s">
        <v>1286</v>
      </c>
      <c r="D109" t="s">
        <v>1287</v>
      </c>
      <c r="E109" t="s">
        <v>1049</v>
      </c>
      <c r="F109">
        <v>360</v>
      </c>
      <c r="G109" t="s">
        <v>1050</v>
      </c>
      <c r="I109" s="2" t="s">
        <v>1288</v>
      </c>
      <c r="J109" s="2">
        <v>943</v>
      </c>
      <c r="K109" s="3" t="s">
        <v>1289</v>
      </c>
    </row>
    <row r="110" spans="1:11" x14ac:dyDescent="0.3">
      <c r="A110" t="s">
        <v>1290</v>
      </c>
      <c r="B110" t="s">
        <v>1291</v>
      </c>
      <c r="C110" t="s">
        <v>1292</v>
      </c>
      <c r="D110" t="s">
        <v>1293</v>
      </c>
      <c r="E110" t="s">
        <v>1080</v>
      </c>
      <c r="F110">
        <v>368</v>
      </c>
      <c r="G110" t="s">
        <v>1081</v>
      </c>
      <c r="I110" s="2" t="s">
        <v>1294</v>
      </c>
      <c r="J110" s="2">
        <v>516</v>
      </c>
      <c r="K110" s="3" t="s">
        <v>1295</v>
      </c>
    </row>
    <row r="111" spans="1:11" x14ac:dyDescent="0.3">
      <c r="A111" t="s">
        <v>1296</v>
      </c>
      <c r="B111" t="s">
        <v>1297</v>
      </c>
      <c r="C111" t="s">
        <v>1298</v>
      </c>
      <c r="D111" t="s">
        <v>1299</v>
      </c>
      <c r="E111" t="s">
        <v>1088</v>
      </c>
      <c r="F111">
        <v>364</v>
      </c>
      <c r="G111" t="s">
        <v>1089</v>
      </c>
      <c r="I111" s="2" t="s">
        <v>1300</v>
      </c>
      <c r="J111" s="2">
        <v>566</v>
      </c>
      <c r="K111" s="3" t="s">
        <v>1301</v>
      </c>
    </row>
    <row r="112" spans="1:11" x14ac:dyDescent="0.3">
      <c r="A112" t="s">
        <v>1302</v>
      </c>
      <c r="B112" t="s">
        <v>1303</v>
      </c>
      <c r="C112" t="s">
        <v>1304</v>
      </c>
      <c r="D112" t="s">
        <v>1305</v>
      </c>
      <c r="E112" t="s">
        <v>409</v>
      </c>
      <c r="F112">
        <v>978</v>
      </c>
      <c r="G112" t="s">
        <v>410</v>
      </c>
      <c r="I112" s="2" t="s">
        <v>1306</v>
      </c>
      <c r="J112" s="2">
        <v>558</v>
      </c>
      <c r="K112" s="3" t="s">
        <v>1307</v>
      </c>
    </row>
    <row r="113" spans="1:11" x14ac:dyDescent="0.3">
      <c r="A113" t="s">
        <v>1308</v>
      </c>
      <c r="B113" t="s">
        <v>1309</v>
      </c>
      <c r="C113" t="s">
        <v>1310</v>
      </c>
      <c r="D113" t="s">
        <v>1311</v>
      </c>
      <c r="E113" t="s">
        <v>1096</v>
      </c>
      <c r="F113">
        <v>352</v>
      </c>
      <c r="G113" t="s">
        <v>1097</v>
      </c>
      <c r="I113" s="2" t="s">
        <v>1312</v>
      </c>
      <c r="J113" s="2">
        <v>578</v>
      </c>
      <c r="K113" s="3" t="s">
        <v>1313</v>
      </c>
    </row>
    <row r="114" spans="1:11" x14ac:dyDescent="0.3">
      <c r="A114" t="s">
        <v>1314</v>
      </c>
      <c r="B114" t="s">
        <v>1315</v>
      </c>
      <c r="C114" t="s">
        <v>1316</v>
      </c>
      <c r="D114" t="s">
        <v>1317</v>
      </c>
      <c r="E114" t="s">
        <v>1057</v>
      </c>
      <c r="F114">
        <v>376</v>
      </c>
      <c r="G114" t="s">
        <v>1058</v>
      </c>
      <c r="I114" s="2" t="s">
        <v>1318</v>
      </c>
      <c r="J114" s="2">
        <v>524</v>
      </c>
      <c r="K114" s="3" t="s">
        <v>1319</v>
      </c>
    </row>
    <row r="115" spans="1:11" x14ac:dyDescent="0.3">
      <c r="A115" t="s">
        <v>1320</v>
      </c>
      <c r="B115" t="s">
        <v>1321</v>
      </c>
      <c r="C115" t="s">
        <v>1322</v>
      </c>
      <c r="D115" t="s">
        <v>1323</v>
      </c>
      <c r="E115" t="s">
        <v>409</v>
      </c>
      <c r="F115">
        <v>978</v>
      </c>
      <c r="G115" t="s">
        <v>410</v>
      </c>
      <c r="I115" s="2" t="s">
        <v>1324</v>
      </c>
      <c r="J115" s="2">
        <v>554</v>
      </c>
      <c r="K115" s="3" t="s">
        <v>1325</v>
      </c>
    </row>
    <row r="116" spans="1:11" x14ac:dyDescent="0.3">
      <c r="A116" t="s">
        <v>1326</v>
      </c>
      <c r="B116" t="s">
        <v>1327</v>
      </c>
      <c r="C116" t="s">
        <v>1328</v>
      </c>
      <c r="D116" t="s">
        <v>1329</v>
      </c>
      <c r="E116" t="s">
        <v>1108</v>
      </c>
      <c r="F116">
        <v>388</v>
      </c>
      <c r="G116" t="s">
        <v>1109</v>
      </c>
      <c r="I116" s="2" t="s">
        <v>1330</v>
      </c>
      <c r="J116" s="2">
        <v>512</v>
      </c>
      <c r="K116" s="3" t="s">
        <v>1331</v>
      </c>
    </row>
    <row r="117" spans="1:11" x14ac:dyDescent="0.3">
      <c r="A117" t="s">
        <v>1332</v>
      </c>
      <c r="B117" t="s">
        <v>1333</v>
      </c>
      <c r="C117" t="s">
        <v>1334</v>
      </c>
      <c r="D117" t="s">
        <v>1335</v>
      </c>
      <c r="E117" t="s">
        <v>1120</v>
      </c>
      <c r="F117">
        <v>392</v>
      </c>
      <c r="G117" t="s">
        <v>1121</v>
      </c>
      <c r="I117" s="2" t="s">
        <v>1336</v>
      </c>
      <c r="J117" s="2">
        <v>590</v>
      </c>
      <c r="K117" s="3" t="s">
        <v>1337</v>
      </c>
    </row>
    <row r="118" spans="1:11" x14ac:dyDescent="0.3">
      <c r="A118" t="s">
        <v>1338</v>
      </c>
      <c r="B118" t="s">
        <v>1339</v>
      </c>
      <c r="C118" t="s">
        <v>1340</v>
      </c>
      <c r="D118" t="s">
        <v>1341</v>
      </c>
      <c r="E118" t="s">
        <v>1102</v>
      </c>
      <c r="F118">
        <v>0</v>
      </c>
      <c r="G118" t="s">
        <v>1103</v>
      </c>
      <c r="I118" s="2" t="s">
        <v>1342</v>
      </c>
      <c r="J118" s="2">
        <v>604</v>
      </c>
      <c r="K118" s="3" t="s">
        <v>1343</v>
      </c>
    </row>
    <row r="119" spans="1:11" x14ac:dyDescent="0.3">
      <c r="A119" t="s">
        <v>1344</v>
      </c>
      <c r="B119" t="s">
        <v>1345</v>
      </c>
      <c r="C119" t="s">
        <v>1346</v>
      </c>
      <c r="D119" t="s">
        <v>1347</v>
      </c>
      <c r="E119" t="s">
        <v>1114</v>
      </c>
      <c r="F119">
        <v>400</v>
      </c>
      <c r="G119" t="s">
        <v>1115</v>
      </c>
      <c r="I119" s="2" t="s">
        <v>1348</v>
      </c>
      <c r="J119" s="2">
        <v>598</v>
      </c>
      <c r="K119" s="3" t="s">
        <v>1349</v>
      </c>
    </row>
    <row r="120" spans="1:11" x14ac:dyDescent="0.3">
      <c r="A120" t="s">
        <v>1350</v>
      </c>
      <c r="B120" t="s">
        <v>1351</v>
      </c>
      <c r="C120" t="s">
        <v>1352</v>
      </c>
      <c r="D120" t="s">
        <v>1353</v>
      </c>
      <c r="E120" t="s">
        <v>1166</v>
      </c>
      <c r="F120">
        <v>398</v>
      </c>
      <c r="G120" t="s">
        <v>1167</v>
      </c>
      <c r="I120" s="2" t="s">
        <v>1354</v>
      </c>
      <c r="J120" s="2">
        <v>608</v>
      </c>
      <c r="K120" s="3" t="s">
        <v>1355</v>
      </c>
    </row>
    <row r="121" spans="1:11" x14ac:dyDescent="0.3">
      <c r="A121" t="s">
        <v>1356</v>
      </c>
      <c r="B121" t="s">
        <v>1357</v>
      </c>
      <c r="C121" t="s">
        <v>1358</v>
      </c>
      <c r="D121" t="s">
        <v>1359</v>
      </c>
      <c r="E121" t="s">
        <v>1126</v>
      </c>
      <c r="F121">
        <v>404</v>
      </c>
      <c r="G121" t="s">
        <v>1127</v>
      </c>
      <c r="I121" s="2" t="s">
        <v>1360</v>
      </c>
      <c r="J121" s="2">
        <v>586</v>
      </c>
      <c r="K121" s="3" t="s">
        <v>1361</v>
      </c>
    </row>
    <row r="122" spans="1:11" x14ac:dyDescent="0.3">
      <c r="A122" t="s">
        <v>1362</v>
      </c>
      <c r="B122" t="s">
        <v>1363</v>
      </c>
      <c r="C122" t="s">
        <v>1364</v>
      </c>
      <c r="D122" t="s">
        <v>1365</v>
      </c>
      <c r="I122" s="2" t="s">
        <v>1366</v>
      </c>
      <c r="J122" s="2">
        <v>985</v>
      </c>
      <c r="K122" s="3" t="s">
        <v>1367</v>
      </c>
    </row>
    <row r="123" spans="1:11" x14ac:dyDescent="0.3">
      <c r="A123" t="s">
        <v>1368</v>
      </c>
      <c r="B123" t="s">
        <v>1369</v>
      </c>
      <c r="C123" t="s">
        <v>1370</v>
      </c>
      <c r="D123" t="s">
        <v>1371</v>
      </c>
      <c r="E123" t="s">
        <v>409</v>
      </c>
      <c r="F123">
        <v>978</v>
      </c>
      <c r="G123" t="s">
        <v>410</v>
      </c>
      <c r="I123" s="2" t="s">
        <v>1372</v>
      </c>
      <c r="J123" s="2">
        <v>600</v>
      </c>
      <c r="K123" s="3" t="s">
        <v>1373</v>
      </c>
    </row>
    <row r="124" spans="1:11" x14ac:dyDescent="0.3">
      <c r="A124" t="s">
        <v>1374</v>
      </c>
      <c r="B124" t="s">
        <v>1375</v>
      </c>
      <c r="C124" t="s">
        <v>1376</v>
      </c>
      <c r="D124" t="s">
        <v>1377</v>
      </c>
      <c r="E124" t="s">
        <v>1154</v>
      </c>
      <c r="F124">
        <v>414</v>
      </c>
      <c r="G124" t="s">
        <v>1155</v>
      </c>
      <c r="I124" s="2" t="s">
        <v>1378</v>
      </c>
      <c r="J124" s="2">
        <v>634</v>
      </c>
      <c r="K124" s="3" t="s">
        <v>1379</v>
      </c>
    </row>
    <row r="125" spans="1:11" x14ac:dyDescent="0.3">
      <c r="A125" t="s">
        <v>1380</v>
      </c>
      <c r="B125" t="s">
        <v>1381</v>
      </c>
      <c r="C125" t="s">
        <v>1382</v>
      </c>
      <c r="D125" t="s">
        <v>1383</v>
      </c>
      <c r="E125" t="s">
        <v>1196</v>
      </c>
      <c r="F125">
        <v>426</v>
      </c>
      <c r="G125" t="s">
        <v>1197</v>
      </c>
      <c r="I125" s="2" t="s">
        <v>1384</v>
      </c>
      <c r="J125" s="2">
        <v>946</v>
      </c>
      <c r="K125" s="3" t="s">
        <v>1385</v>
      </c>
    </row>
    <row r="126" spans="1:11" x14ac:dyDescent="0.3">
      <c r="A126" t="s">
        <v>1386</v>
      </c>
      <c r="B126" t="s">
        <v>1387</v>
      </c>
      <c r="C126" t="s">
        <v>1388</v>
      </c>
      <c r="D126" t="s">
        <v>1389</v>
      </c>
      <c r="E126" t="s">
        <v>409</v>
      </c>
      <c r="F126">
        <v>978</v>
      </c>
      <c r="G126" t="s">
        <v>410</v>
      </c>
      <c r="I126" s="2" t="s">
        <v>1390</v>
      </c>
      <c r="J126" s="2">
        <v>941</v>
      </c>
      <c r="K126" s="3" t="s">
        <v>1391</v>
      </c>
    </row>
    <row r="127" spans="1:11" x14ac:dyDescent="0.3">
      <c r="A127" t="s">
        <v>1392</v>
      </c>
      <c r="B127" t="s">
        <v>1393</v>
      </c>
      <c r="C127" t="s">
        <v>1394</v>
      </c>
      <c r="D127" t="s">
        <v>1395</v>
      </c>
      <c r="E127" t="s">
        <v>1178</v>
      </c>
      <c r="F127">
        <v>422</v>
      </c>
      <c r="G127" t="s">
        <v>1179</v>
      </c>
      <c r="I127" s="2" t="s">
        <v>1013</v>
      </c>
      <c r="J127" s="2">
        <v>643</v>
      </c>
      <c r="K127" s="3" t="s">
        <v>1014</v>
      </c>
    </row>
    <row r="128" spans="1:11" x14ac:dyDescent="0.3">
      <c r="A128" t="s">
        <v>1396</v>
      </c>
      <c r="B128" t="s">
        <v>1397</v>
      </c>
      <c r="C128" t="s">
        <v>1398</v>
      </c>
      <c r="D128" t="s">
        <v>1399</v>
      </c>
      <c r="E128" t="s">
        <v>1190</v>
      </c>
      <c r="F128">
        <v>430</v>
      </c>
      <c r="G128" t="s">
        <v>1191</v>
      </c>
      <c r="I128" s="2" t="s">
        <v>1400</v>
      </c>
      <c r="J128" s="2">
        <v>646</v>
      </c>
      <c r="K128" s="3" t="s">
        <v>1401</v>
      </c>
    </row>
    <row r="129" spans="1:11" x14ac:dyDescent="0.3">
      <c r="A129" t="s">
        <v>1402</v>
      </c>
      <c r="B129" t="s">
        <v>1403</v>
      </c>
      <c r="C129" t="s">
        <v>1404</v>
      </c>
      <c r="D129" t="s">
        <v>1405</v>
      </c>
      <c r="E129" t="s">
        <v>1202</v>
      </c>
      <c r="F129">
        <v>434</v>
      </c>
      <c r="G129" t="s">
        <v>1203</v>
      </c>
      <c r="I129" s="2" t="s">
        <v>482</v>
      </c>
      <c r="J129" s="2">
        <v>682</v>
      </c>
      <c r="K129" s="3" t="s">
        <v>483</v>
      </c>
    </row>
    <row r="130" spans="1:11" x14ac:dyDescent="0.3">
      <c r="A130" t="s">
        <v>1406</v>
      </c>
      <c r="B130" t="s">
        <v>1407</v>
      </c>
      <c r="C130" t="s">
        <v>1408</v>
      </c>
      <c r="D130" t="s">
        <v>1409</v>
      </c>
      <c r="E130" t="s">
        <v>759</v>
      </c>
      <c r="F130">
        <v>756</v>
      </c>
      <c r="G130" t="s">
        <v>760</v>
      </c>
      <c r="I130" s="2" t="s">
        <v>1250</v>
      </c>
      <c r="J130" s="2">
        <v>90</v>
      </c>
      <c r="K130" s="3" t="s">
        <v>1251</v>
      </c>
    </row>
    <row r="131" spans="1:11" x14ac:dyDescent="0.3">
      <c r="A131" t="s">
        <v>1410</v>
      </c>
      <c r="B131" t="s">
        <v>1411</v>
      </c>
      <c r="C131" t="s">
        <v>1412</v>
      </c>
      <c r="D131" t="s">
        <v>1413</v>
      </c>
      <c r="E131" t="s">
        <v>409</v>
      </c>
      <c r="F131">
        <v>978</v>
      </c>
      <c r="G131" t="s">
        <v>410</v>
      </c>
      <c r="I131" s="2" t="s">
        <v>1414</v>
      </c>
      <c r="J131" s="2">
        <v>690</v>
      </c>
      <c r="K131" s="3" t="s">
        <v>1415</v>
      </c>
    </row>
    <row r="132" spans="1:11" x14ac:dyDescent="0.3">
      <c r="A132" t="s">
        <v>1416</v>
      </c>
      <c r="B132" t="s">
        <v>1417</v>
      </c>
      <c r="C132" t="s">
        <v>1418</v>
      </c>
      <c r="D132" t="s">
        <v>1419</v>
      </c>
      <c r="E132" t="s">
        <v>409</v>
      </c>
      <c r="F132">
        <v>978</v>
      </c>
      <c r="G132" t="s">
        <v>410</v>
      </c>
      <c r="I132" s="2" t="s">
        <v>1420</v>
      </c>
      <c r="J132" s="2">
        <v>938</v>
      </c>
      <c r="K132" s="3" t="s">
        <v>1421</v>
      </c>
    </row>
    <row r="133" spans="1:11" x14ac:dyDescent="0.3">
      <c r="A133" t="s">
        <v>1422</v>
      </c>
      <c r="B133" t="s">
        <v>1423</v>
      </c>
      <c r="C133" t="s">
        <v>1424</v>
      </c>
      <c r="D133" t="s">
        <v>1425</v>
      </c>
      <c r="E133" t="s">
        <v>1244</v>
      </c>
      <c r="F133">
        <v>446</v>
      </c>
      <c r="G133" t="s">
        <v>1245</v>
      </c>
      <c r="I133" s="2" t="s">
        <v>1426</v>
      </c>
      <c r="J133" s="2">
        <v>752</v>
      </c>
      <c r="K133" s="3" t="s">
        <v>1427</v>
      </c>
    </row>
    <row r="134" spans="1:11" x14ac:dyDescent="0.3">
      <c r="A134" t="s">
        <v>1428</v>
      </c>
      <c r="B134" t="s">
        <v>1429</v>
      </c>
      <c r="C134" t="s">
        <v>1226</v>
      </c>
      <c r="D134" t="s">
        <v>1430</v>
      </c>
      <c r="E134" t="s">
        <v>1226</v>
      </c>
      <c r="F134">
        <v>807</v>
      </c>
      <c r="G134" t="s">
        <v>1227</v>
      </c>
      <c r="I134" s="2" t="s">
        <v>1431</v>
      </c>
      <c r="J134" s="2">
        <v>702</v>
      </c>
      <c r="K134" s="3" t="s">
        <v>1432</v>
      </c>
    </row>
    <row r="135" spans="1:11" x14ac:dyDescent="0.3">
      <c r="A135" t="s">
        <v>1433</v>
      </c>
      <c r="B135" t="s">
        <v>1434</v>
      </c>
      <c r="C135" t="s">
        <v>1435</v>
      </c>
      <c r="D135" t="s">
        <v>1436</v>
      </c>
      <c r="E135" t="s">
        <v>1220</v>
      </c>
      <c r="F135">
        <v>969</v>
      </c>
      <c r="G135" t="s">
        <v>1221</v>
      </c>
      <c r="I135" s="2" t="s">
        <v>1437</v>
      </c>
      <c r="J135" s="2">
        <v>654</v>
      </c>
      <c r="K135" s="3" t="s">
        <v>1438</v>
      </c>
    </row>
    <row r="136" spans="1:11" x14ac:dyDescent="0.3">
      <c r="A136" t="s">
        <v>1439</v>
      </c>
      <c r="B136" t="s">
        <v>1440</v>
      </c>
      <c r="C136" t="s">
        <v>1441</v>
      </c>
      <c r="D136" t="s">
        <v>1442</v>
      </c>
      <c r="E136" t="s">
        <v>1282</v>
      </c>
      <c r="F136">
        <v>458</v>
      </c>
      <c r="G136" t="s">
        <v>1283</v>
      </c>
      <c r="I136" s="2" t="s">
        <v>1443</v>
      </c>
      <c r="J136" s="2">
        <v>694</v>
      </c>
      <c r="K136" s="3" t="s">
        <v>1444</v>
      </c>
    </row>
    <row r="137" spans="1:11" x14ac:dyDescent="0.3">
      <c r="A137" t="s">
        <v>1445</v>
      </c>
      <c r="B137" t="s">
        <v>1446</v>
      </c>
      <c r="C137" t="s">
        <v>1447</v>
      </c>
      <c r="D137" t="s">
        <v>1448</v>
      </c>
      <c r="E137" t="s">
        <v>1270</v>
      </c>
      <c r="F137">
        <v>454</v>
      </c>
      <c r="G137" t="s">
        <v>1271</v>
      </c>
      <c r="I137" s="2" t="s">
        <v>1449</v>
      </c>
      <c r="J137" s="2">
        <v>706</v>
      </c>
      <c r="K137" s="3" t="s">
        <v>1450</v>
      </c>
    </row>
    <row r="138" spans="1:11" x14ac:dyDescent="0.3">
      <c r="A138" t="s">
        <v>1451</v>
      </c>
      <c r="B138" t="s">
        <v>1452</v>
      </c>
      <c r="C138" t="s">
        <v>1453</v>
      </c>
      <c r="D138" t="s">
        <v>1454</v>
      </c>
      <c r="E138" t="s">
        <v>1264</v>
      </c>
      <c r="F138">
        <v>462</v>
      </c>
      <c r="G138" t="s">
        <v>1265</v>
      </c>
      <c r="I138" s="2" t="s">
        <v>1455</v>
      </c>
      <c r="J138" s="2">
        <v>968</v>
      </c>
      <c r="K138" s="3" t="s">
        <v>1456</v>
      </c>
    </row>
    <row r="139" spans="1:11" x14ac:dyDescent="0.3">
      <c r="A139" t="s">
        <v>1457</v>
      </c>
      <c r="B139" t="s">
        <v>1458</v>
      </c>
      <c r="C139" t="s">
        <v>1459</v>
      </c>
      <c r="D139" t="s">
        <v>1460</v>
      </c>
      <c r="E139" t="s">
        <v>148</v>
      </c>
      <c r="F139">
        <v>952</v>
      </c>
      <c r="G139" t="s">
        <v>643</v>
      </c>
      <c r="I139" s="2" t="s">
        <v>1461</v>
      </c>
      <c r="J139" s="2">
        <v>728</v>
      </c>
      <c r="K139" s="3" t="s">
        <v>1462</v>
      </c>
    </row>
    <row r="140" spans="1:11" x14ac:dyDescent="0.3">
      <c r="A140" t="s">
        <v>1463</v>
      </c>
      <c r="B140" t="s">
        <v>1464</v>
      </c>
      <c r="C140" t="s">
        <v>1465</v>
      </c>
      <c r="D140" t="s">
        <v>1466</v>
      </c>
      <c r="E140" t="s">
        <v>409</v>
      </c>
      <c r="F140">
        <v>978</v>
      </c>
      <c r="G140" t="s">
        <v>410</v>
      </c>
      <c r="I140" s="2" t="s">
        <v>1467</v>
      </c>
      <c r="J140" s="2">
        <v>678</v>
      </c>
      <c r="K140" s="3" t="s">
        <v>1468</v>
      </c>
    </row>
    <row r="141" spans="1:11" x14ac:dyDescent="0.3">
      <c r="A141" t="s">
        <v>1469</v>
      </c>
      <c r="B141" t="s">
        <v>1470</v>
      </c>
      <c r="C141" t="s">
        <v>1471</v>
      </c>
      <c r="D141" t="s">
        <v>1472</v>
      </c>
      <c r="E141" t="s">
        <v>1208</v>
      </c>
      <c r="F141">
        <v>504</v>
      </c>
      <c r="G141" t="s">
        <v>1209</v>
      </c>
      <c r="I141" s="2" t="s">
        <v>1473</v>
      </c>
      <c r="J141" s="2">
        <v>760</v>
      </c>
      <c r="K141" s="3" t="s">
        <v>1474</v>
      </c>
    </row>
    <row r="142" spans="1:11" x14ac:dyDescent="0.3">
      <c r="A142" t="s">
        <v>1475</v>
      </c>
      <c r="B142" t="s">
        <v>1476</v>
      </c>
      <c r="C142" t="s">
        <v>1477</v>
      </c>
      <c r="D142" t="s">
        <v>1478</v>
      </c>
      <c r="E142" t="s">
        <v>409</v>
      </c>
      <c r="F142">
        <v>978</v>
      </c>
      <c r="G142" t="s">
        <v>410</v>
      </c>
      <c r="I142" s="2" t="s">
        <v>986</v>
      </c>
      <c r="J142" s="2">
        <v>748</v>
      </c>
      <c r="K142" s="3" t="s">
        <v>987</v>
      </c>
    </row>
    <row r="143" spans="1:11" x14ac:dyDescent="0.3">
      <c r="A143" t="s">
        <v>1479</v>
      </c>
      <c r="B143" t="s">
        <v>1480</v>
      </c>
      <c r="C143" t="s">
        <v>1481</v>
      </c>
      <c r="D143" t="s">
        <v>1482</v>
      </c>
      <c r="E143" t="s">
        <v>1258</v>
      </c>
      <c r="F143">
        <v>480</v>
      </c>
      <c r="G143" t="s">
        <v>1259</v>
      </c>
      <c r="I143" s="2" t="s">
        <v>1483</v>
      </c>
      <c r="J143" s="2">
        <v>764</v>
      </c>
      <c r="K143" s="3" t="s">
        <v>1484</v>
      </c>
    </row>
    <row r="144" spans="1:11" x14ac:dyDescent="0.3">
      <c r="A144" t="s">
        <v>1485</v>
      </c>
      <c r="B144" t="s">
        <v>1486</v>
      </c>
      <c r="C144" t="s">
        <v>1487</v>
      </c>
      <c r="D144" t="s">
        <v>1488</v>
      </c>
      <c r="E144" t="s">
        <v>1252</v>
      </c>
      <c r="F144">
        <v>478</v>
      </c>
      <c r="G144" t="s">
        <v>1253</v>
      </c>
      <c r="I144" s="2" t="s">
        <v>1489</v>
      </c>
      <c r="J144" s="2">
        <v>972</v>
      </c>
      <c r="K144" s="3" t="s">
        <v>1490</v>
      </c>
    </row>
    <row r="145" spans="1:11" x14ac:dyDescent="0.3">
      <c r="A145" t="s">
        <v>1491</v>
      </c>
      <c r="B145" t="s">
        <v>1492</v>
      </c>
      <c r="C145" t="s">
        <v>1493</v>
      </c>
      <c r="D145" t="s">
        <v>1494</v>
      </c>
      <c r="E145" t="s">
        <v>409</v>
      </c>
      <c r="F145">
        <v>978</v>
      </c>
      <c r="G145" t="s">
        <v>410</v>
      </c>
      <c r="I145" s="2" t="s">
        <v>1495</v>
      </c>
      <c r="J145" s="2">
        <v>934</v>
      </c>
      <c r="K145" s="3" t="s">
        <v>1496</v>
      </c>
    </row>
    <row r="146" spans="1:11" x14ac:dyDescent="0.3">
      <c r="A146" t="s">
        <v>1497</v>
      </c>
      <c r="B146" t="s">
        <v>1498</v>
      </c>
      <c r="C146" t="s">
        <v>1499</v>
      </c>
      <c r="D146" t="s">
        <v>1500</v>
      </c>
      <c r="E146" t="s">
        <v>1276</v>
      </c>
      <c r="F146">
        <v>484</v>
      </c>
      <c r="G146" t="s">
        <v>1277</v>
      </c>
      <c r="I146" s="2" t="s">
        <v>1501</v>
      </c>
      <c r="J146" s="2">
        <v>788</v>
      </c>
      <c r="K146" s="3" t="s">
        <v>1502</v>
      </c>
    </row>
    <row r="147" spans="1:11" x14ac:dyDescent="0.3">
      <c r="A147" t="s">
        <v>1503</v>
      </c>
      <c r="B147" t="s">
        <v>1504</v>
      </c>
      <c r="C147" t="s">
        <v>1505</v>
      </c>
      <c r="D147" t="s">
        <v>1506</v>
      </c>
      <c r="E147" t="s">
        <v>150</v>
      </c>
      <c r="F147">
        <v>840</v>
      </c>
      <c r="G147" t="s">
        <v>934</v>
      </c>
      <c r="I147" s="2" t="s">
        <v>1507</v>
      </c>
      <c r="J147" s="2">
        <v>776</v>
      </c>
      <c r="K147" s="3" t="s">
        <v>1508</v>
      </c>
    </row>
    <row r="148" spans="1:11" x14ac:dyDescent="0.3">
      <c r="A148" t="s">
        <v>1509</v>
      </c>
      <c r="B148" t="s">
        <v>1510</v>
      </c>
      <c r="C148" t="s">
        <v>1511</v>
      </c>
      <c r="D148" t="s">
        <v>1512</v>
      </c>
      <c r="E148" t="s">
        <v>1214</v>
      </c>
      <c r="F148">
        <v>498</v>
      </c>
      <c r="G148" t="s">
        <v>1215</v>
      </c>
      <c r="I148" s="2" t="s">
        <v>1513</v>
      </c>
      <c r="J148" s="2">
        <v>949</v>
      </c>
      <c r="K148" s="3" t="s">
        <v>1514</v>
      </c>
    </row>
    <row r="149" spans="1:11" x14ac:dyDescent="0.3">
      <c r="A149" t="s">
        <v>1515</v>
      </c>
      <c r="B149" t="s">
        <v>1516</v>
      </c>
      <c r="C149" t="s">
        <v>1517</v>
      </c>
      <c r="D149" t="s">
        <v>1518</v>
      </c>
      <c r="E149" t="s">
        <v>409</v>
      </c>
      <c r="F149">
        <v>978</v>
      </c>
      <c r="G149" t="s">
        <v>410</v>
      </c>
      <c r="I149" s="2" t="s">
        <v>1519</v>
      </c>
      <c r="J149" s="2">
        <v>780</v>
      </c>
      <c r="K149" s="3" t="s">
        <v>1520</v>
      </c>
    </row>
    <row r="150" spans="1:11" x14ac:dyDescent="0.3">
      <c r="A150" t="s">
        <v>1521</v>
      </c>
      <c r="B150" t="s">
        <v>1522</v>
      </c>
      <c r="C150" t="s">
        <v>1523</v>
      </c>
      <c r="D150" t="s">
        <v>1524</v>
      </c>
      <c r="E150" t="s">
        <v>1238</v>
      </c>
      <c r="F150">
        <v>496</v>
      </c>
      <c r="G150" t="s">
        <v>1239</v>
      </c>
      <c r="I150" s="2" t="s">
        <v>1525</v>
      </c>
      <c r="J150" s="2">
        <v>0</v>
      </c>
      <c r="K150" s="3" t="s">
        <v>1526</v>
      </c>
    </row>
    <row r="151" spans="1:11" x14ac:dyDescent="0.3">
      <c r="A151" t="s">
        <v>1527</v>
      </c>
      <c r="B151" t="s">
        <v>1528</v>
      </c>
      <c r="C151" t="s">
        <v>1529</v>
      </c>
      <c r="D151" t="s">
        <v>1530</v>
      </c>
      <c r="E151" t="s">
        <v>409</v>
      </c>
      <c r="F151">
        <v>978</v>
      </c>
      <c r="G151" t="s">
        <v>410</v>
      </c>
      <c r="I151" s="2" t="s">
        <v>1531</v>
      </c>
      <c r="J151" s="2">
        <v>901</v>
      </c>
      <c r="K151" s="3" t="s">
        <v>1532</v>
      </c>
    </row>
    <row r="152" spans="1:11" x14ac:dyDescent="0.3">
      <c r="A152" t="s">
        <v>1533</v>
      </c>
      <c r="B152" t="s">
        <v>1534</v>
      </c>
      <c r="C152" t="s">
        <v>1535</v>
      </c>
      <c r="D152" t="s">
        <v>1536</v>
      </c>
      <c r="E152" t="s">
        <v>444</v>
      </c>
      <c r="F152">
        <v>951</v>
      </c>
      <c r="G152" t="s">
        <v>445</v>
      </c>
      <c r="I152" s="2" t="s">
        <v>1537</v>
      </c>
      <c r="J152" s="2">
        <v>834</v>
      </c>
      <c r="K152" s="3" t="s">
        <v>1538</v>
      </c>
    </row>
    <row r="153" spans="1:11" x14ac:dyDescent="0.3">
      <c r="A153" t="s">
        <v>1539</v>
      </c>
      <c r="B153" t="s">
        <v>1540</v>
      </c>
      <c r="C153" t="s">
        <v>1541</v>
      </c>
      <c r="D153" t="s">
        <v>1542</v>
      </c>
      <c r="E153" t="s">
        <v>1288</v>
      </c>
      <c r="F153">
        <v>943</v>
      </c>
      <c r="G153" t="s">
        <v>1289</v>
      </c>
      <c r="I153" s="2" t="s">
        <v>1543</v>
      </c>
      <c r="J153" s="2">
        <v>980</v>
      </c>
      <c r="K153" s="3" t="s">
        <v>1544</v>
      </c>
    </row>
    <row r="154" spans="1:11" x14ac:dyDescent="0.3">
      <c r="A154" t="s">
        <v>1545</v>
      </c>
      <c r="B154" t="s">
        <v>1546</v>
      </c>
      <c r="C154" t="s">
        <v>1547</v>
      </c>
      <c r="D154" t="s">
        <v>1548</v>
      </c>
      <c r="E154" t="s">
        <v>1232</v>
      </c>
      <c r="F154">
        <v>104</v>
      </c>
      <c r="G154" t="s">
        <v>1233</v>
      </c>
      <c r="I154" s="2" t="s">
        <v>1549</v>
      </c>
      <c r="J154" s="2">
        <v>800</v>
      </c>
      <c r="K154" s="3" t="s">
        <v>1550</v>
      </c>
    </row>
    <row r="155" spans="1:11" x14ac:dyDescent="0.3">
      <c r="A155" t="s">
        <v>1551</v>
      </c>
      <c r="B155" t="s">
        <v>1552</v>
      </c>
      <c r="C155" t="s">
        <v>1553</v>
      </c>
      <c r="D155" t="s">
        <v>1554</v>
      </c>
      <c r="E155" t="s">
        <v>1294</v>
      </c>
      <c r="F155">
        <v>516</v>
      </c>
      <c r="G155" t="s">
        <v>1295</v>
      </c>
      <c r="I155" s="2" t="s">
        <v>150</v>
      </c>
      <c r="J155" s="2">
        <v>840</v>
      </c>
      <c r="K155" s="3" t="s">
        <v>934</v>
      </c>
    </row>
    <row r="156" spans="1:11" x14ac:dyDescent="0.3">
      <c r="A156" t="s">
        <v>1555</v>
      </c>
      <c r="B156" t="s">
        <v>1556</v>
      </c>
      <c r="C156" t="s">
        <v>1557</v>
      </c>
      <c r="D156" t="s">
        <v>1558</v>
      </c>
      <c r="I156" s="2" t="s">
        <v>150</v>
      </c>
      <c r="J156" s="2"/>
      <c r="K156" s="3"/>
    </row>
    <row r="157" spans="1:11" x14ac:dyDescent="0.3">
      <c r="A157" t="s">
        <v>1559</v>
      </c>
      <c r="B157" t="s">
        <v>1560</v>
      </c>
      <c r="C157" t="s">
        <v>1561</v>
      </c>
      <c r="D157" t="s">
        <v>1562</v>
      </c>
      <c r="E157" t="s">
        <v>1318</v>
      </c>
      <c r="F157">
        <v>524</v>
      </c>
      <c r="G157" t="s">
        <v>1319</v>
      </c>
      <c r="I157" s="2" t="s">
        <v>1563</v>
      </c>
      <c r="J157" s="2">
        <v>858</v>
      </c>
      <c r="K157" s="3" t="s">
        <v>1564</v>
      </c>
    </row>
    <row r="158" spans="1:11" x14ac:dyDescent="0.3">
      <c r="A158" t="s">
        <v>1565</v>
      </c>
      <c r="B158" t="s">
        <v>1566</v>
      </c>
      <c r="C158" t="s">
        <v>1567</v>
      </c>
      <c r="D158" t="s">
        <v>1568</v>
      </c>
      <c r="E158" t="s">
        <v>1306</v>
      </c>
      <c r="F158">
        <v>558</v>
      </c>
      <c r="G158" t="s">
        <v>1307</v>
      </c>
      <c r="I158" s="2" t="s">
        <v>1569</v>
      </c>
      <c r="J158" s="2">
        <v>860</v>
      </c>
      <c r="K158" s="3" t="s">
        <v>1133</v>
      </c>
    </row>
    <row r="159" spans="1:11" x14ac:dyDescent="0.3">
      <c r="A159" t="s">
        <v>1570</v>
      </c>
      <c r="B159" t="s">
        <v>1571</v>
      </c>
      <c r="C159" t="s">
        <v>1572</v>
      </c>
      <c r="D159" t="s">
        <v>1573</v>
      </c>
      <c r="E159" t="s">
        <v>148</v>
      </c>
      <c r="F159">
        <v>952</v>
      </c>
      <c r="G159" t="s">
        <v>643</v>
      </c>
      <c r="I159" s="2" t="s">
        <v>1574</v>
      </c>
      <c r="J159" s="2">
        <v>937</v>
      </c>
      <c r="K159" s="3" t="s">
        <v>1575</v>
      </c>
    </row>
    <row r="160" spans="1:11" x14ac:dyDescent="0.3">
      <c r="A160" t="s">
        <v>1576</v>
      </c>
      <c r="B160" t="s">
        <v>1577</v>
      </c>
      <c r="C160" t="s">
        <v>1578</v>
      </c>
      <c r="D160" t="s">
        <v>1579</v>
      </c>
      <c r="E160" t="s">
        <v>1300</v>
      </c>
      <c r="F160">
        <v>566</v>
      </c>
      <c r="G160" t="s">
        <v>1301</v>
      </c>
      <c r="I160" s="2" t="s">
        <v>1580</v>
      </c>
      <c r="J160" s="2">
        <v>704</v>
      </c>
      <c r="K160" s="3" t="s">
        <v>1581</v>
      </c>
    </row>
    <row r="161" spans="1:11" x14ac:dyDescent="0.3">
      <c r="A161" t="s">
        <v>1582</v>
      </c>
      <c r="B161" t="s">
        <v>1583</v>
      </c>
      <c r="C161" t="s">
        <v>1584</v>
      </c>
      <c r="D161" t="s">
        <v>1585</v>
      </c>
      <c r="I161" s="2" t="s">
        <v>1586</v>
      </c>
      <c r="J161" s="2">
        <v>548</v>
      </c>
      <c r="K161" s="3" t="s">
        <v>1587</v>
      </c>
    </row>
    <row r="162" spans="1:11" x14ac:dyDescent="0.3">
      <c r="A162" t="s">
        <v>1588</v>
      </c>
      <c r="B162" t="s">
        <v>1589</v>
      </c>
      <c r="C162" t="s">
        <v>1590</v>
      </c>
      <c r="D162" t="s">
        <v>1591</v>
      </c>
      <c r="E162" t="s">
        <v>1312</v>
      </c>
      <c r="F162">
        <v>578</v>
      </c>
      <c r="G162" t="s">
        <v>1313</v>
      </c>
      <c r="I162" s="2" t="s">
        <v>1592</v>
      </c>
      <c r="J162" s="2">
        <v>882</v>
      </c>
      <c r="K162" s="3" t="s">
        <v>1593</v>
      </c>
    </row>
    <row r="163" spans="1:11" x14ac:dyDescent="0.3">
      <c r="A163" t="s">
        <v>1594</v>
      </c>
      <c r="B163" t="s">
        <v>1595</v>
      </c>
      <c r="C163" t="s">
        <v>1596</v>
      </c>
      <c r="D163" t="s">
        <v>1597</v>
      </c>
      <c r="I163" s="2" t="s">
        <v>779</v>
      </c>
      <c r="J163" s="2">
        <v>950</v>
      </c>
      <c r="K163" s="3" t="s">
        <v>780</v>
      </c>
    </row>
    <row r="164" spans="1:11" x14ac:dyDescent="0.3">
      <c r="A164" t="s">
        <v>1598</v>
      </c>
      <c r="B164" t="s">
        <v>1599</v>
      </c>
      <c r="C164" t="s">
        <v>1600</v>
      </c>
      <c r="D164" t="s">
        <v>1601</v>
      </c>
      <c r="E164" t="s">
        <v>1324</v>
      </c>
      <c r="F164">
        <v>554</v>
      </c>
      <c r="G164" t="s">
        <v>1325</v>
      </c>
      <c r="I164" s="2" t="s">
        <v>444</v>
      </c>
      <c r="J164" s="2">
        <v>951</v>
      </c>
      <c r="K164" s="3" t="s">
        <v>445</v>
      </c>
    </row>
    <row r="165" spans="1:11" x14ac:dyDescent="0.3">
      <c r="A165" t="s">
        <v>1602</v>
      </c>
      <c r="B165" t="s">
        <v>1603</v>
      </c>
      <c r="C165" t="s">
        <v>1604</v>
      </c>
      <c r="D165" t="s">
        <v>1605</v>
      </c>
      <c r="E165" t="s">
        <v>1330</v>
      </c>
      <c r="F165">
        <v>512</v>
      </c>
      <c r="G165" t="s">
        <v>1331</v>
      </c>
      <c r="I165" s="2" t="s">
        <v>148</v>
      </c>
      <c r="J165" s="2">
        <v>952</v>
      </c>
      <c r="K165" s="3" t="s">
        <v>643</v>
      </c>
    </row>
    <row r="166" spans="1:11" x14ac:dyDescent="0.3">
      <c r="A166" t="s">
        <v>1606</v>
      </c>
      <c r="B166" t="s">
        <v>1607</v>
      </c>
      <c r="C166" t="s">
        <v>1608</v>
      </c>
      <c r="D166" t="s">
        <v>1609</v>
      </c>
      <c r="E166" t="s">
        <v>1549</v>
      </c>
      <c r="F166">
        <v>800</v>
      </c>
      <c r="G166" t="s">
        <v>1550</v>
      </c>
      <c r="I166" s="2" t="s">
        <v>1610</v>
      </c>
      <c r="J166" s="2">
        <v>886</v>
      </c>
      <c r="K166" s="3" t="s">
        <v>1611</v>
      </c>
    </row>
    <row r="167" spans="1:11" x14ac:dyDescent="0.3">
      <c r="A167" t="s">
        <v>1612</v>
      </c>
      <c r="B167" t="s">
        <v>1613</v>
      </c>
      <c r="C167" t="s">
        <v>1614</v>
      </c>
      <c r="D167" t="s">
        <v>1615</v>
      </c>
      <c r="E167" t="s">
        <v>1569</v>
      </c>
      <c r="F167">
        <v>860</v>
      </c>
      <c r="G167" t="s">
        <v>1133</v>
      </c>
      <c r="I167" s="2" t="s">
        <v>366</v>
      </c>
      <c r="J167" s="2">
        <v>710</v>
      </c>
      <c r="K167" s="3" t="s">
        <v>367</v>
      </c>
    </row>
    <row r="168" spans="1:11" x14ac:dyDescent="0.3">
      <c r="A168" t="s">
        <v>1616</v>
      </c>
      <c r="B168" t="s">
        <v>1617</v>
      </c>
      <c r="C168" t="s">
        <v>1618</v>
      </c>
      <c r="D168" t="s">
        <v>1619</v>
      </c>
      <c r="E168" t="s">
        <v>1360</v>
      </c>
      <c r="F168">
        <v>586</v>
      </c>
      <c r="G168" t="s">
        <v>1361</v>
      </c>
      <c r="I168" s="2" t="s">
        <v>1620</v>
      </c>
      <c r="J168" s="2">
        <v>967</v>
      </c>
      <c r="K168" s="3" t="s">
        <v>1621</v>
      </c>
    </row>
    <row r="169" spans="1:11" x14ac:dyDescent="0.3">
      <c r="A169" t="s">
        <v>1622</v>
      </c>
      <c r="B169" t="s">
        <v>1623</v>
      </c>
      <c r="C169" t="s">
        <v>1624</v>
      </c>
      <c r="D169" t="s">
        <v>1625</v>
      </c>
      <c r="E169" t="s">
        <v>150</v>
      </c>
      <c r="F169">
        <v>840</v>
      </c>
      <c r="G169" t="s">
        <v>934</v>
      </c>
    </row>
    <row r="170" spans="1:11" x14ac:dyDescent="0.3">
      <c r="A170" t="s">
        <v>1626</v>
      </c>
      <c r="B170" t="s">
        <v>1627</v>
      </c>
      <c r="C170" t="s">
        <v>1628</v>
      </c>
      <c r="D170" t="s">
        <v>1629</v>
      </c>
      <c r="E170" t="s">
        <v>1336</v>
      </c>
      <c r="F170">
        <v>590</v>
      </c>
      <c r="G170" t="s">
        <v>1337</v>
      </c>
    </row>
    <row r="171" spans="1:11" x14ac:dyDescent="0.3">
      <c r="A171" t="s">
        <v>1630</v>
      </c>
      <c r="B171" t="s">
        <v>1631</v>
      </c>
      <c r="C171" t="s">
        <v>1632</v>
      </c>
      <c r="D171" t="s">
        <v>1633</v>
      </c>
      <c r="E171" t="s">
        <v>1348</v>
      </c>
      <c r="F171">
        <v>598</v>
      </c>
      <c r="G171" t="s">
        <v>1349</v>
      </c>
    </row>
    <row r="172" spans="1:11" x14ac:dyDescent="0.3">
      <c r="A172" t="s">
        <v>1634</v>
      </c>
      <c r="B172" t="s">
        <v>1635</v>
      </c>
      <c r="C172" t="s">
        <v>1636</v>
      </c>
      <c r="D172" t="s">
        <v>1637</v>
      </c>
      <c r="E172" t="s">
        <v>1372</v>
      </c>
      <c r="F172">
        <v>600</v>
      </c>
      <c r="G172" t="s">
        <v>1373</v>
      </c>
    </row>
    <row r="173" spans="1:11" x14ac:dyDescent="0.3">
      <c r="A173" t="s">
        <v>1638</v>
      </c>
      <c r="B173" t="s">
        <v>1639</v>
      </c>
      <c r="C173" t="s">
        <v>1640</v>
      </c>
      <c r="D173" t="s">
        <v>1641</v>
      </c>
      <c r="E173" t="s">
        <v>409</v>
      </c>
      <c r="F173">
        <v>978</v>
      </c>
      <c r="G173" t="s">
        <v>410</v>
      </c>
    </row>
    <row r="174" spans="1:11" x14ac:dyDescent="0.3">
      <c r="A174" t="s">
        <v>1642</v>
      </c>
      <c r="B174" t="s">
        <v>1643</v>
      </c>
      <c r="C174" t="s">
        <v>1644</v>
      </c>
      <c r="D174" t="s">
        <v>1645</v>
      </c>
      <c r="E174" t="s">
        <v>1342</v>
      </c>
      <c r="F174">
        <v>604</v>
      </c>
      <c r="G174" t="s">
        <v>1343</v>
      </c>
    </row>
    <row r="175" spans="1:11" x14ac:dyDescent="0.3">
      <c r="A175" t="s">
        <v>1646</v>
      </c>
      <c r="B175" t="s">
        <v>1647</v>
      </c>
      <c r="C175" t="s">
        <v>1648</v>
      </c>
      <c r="D175" t="s">
        <v>1649</v>
      </c>
      <c r="E175" t="s">
        <v>1354</v>
      </c>
      <c r="F175">
        <v>608</v>
      </c>
      <c r="G175" t="s">
        <v>1355</v>
      </c>
    </row>
    <row r="176" spans="1:11" x14ac:dyDescent="0.3">
      <c r="A176" t="s">
        <v>1650</v>
      </c>
      <c r="B176" t="s">
        <v>1651</v>
      </c>
      <c r="C176" t="s">
        <v>1652</v>
      </c>
      <c r="D176" t="s">
        <v>1653</v>
      </c>
    </row>
    <row r="177" spans="1:7" x14ac:dyDescent="0.3">
      <c r="A177" t="s">
        <v>1654</v>
      </c>
      <c r="B177" t="s">
        <v>1655</v>
      </c>
      <c r="C177" t="s">
        <v>1656</v>
      </c>
      <c r="D177" t="s">
        <v>1657</v>
      </c>
      <c r="E177" t="s">
        <v>1366</v>
      </c>
      <c r="F177">
        <v>985</v>
      </c>
      <c r="G177" t="s">
        <v>1367</v>
      </c>
    </row>
    <row r="178" spans="1:7" x14ac:dyDescent="0.3">
      <c r="A178" t="s">
        <v>1658</v>
      </c>
      <c r="B178" t="s">
        <v>1659</v>
      </c>
      <c r="C178" t="s">
        <v>1660</v>
      </c>
      <c r="D178" t="s">
        <v>1661</v>
      </c>
      <c r="E178" t="s">
        <v>409</v>
      </c>
      <c r="F178">
        <v>978</v>
      </c>
      <c r="G178" t="s">
        <v>410</v>
      </c>
    </row>
    <row r="179" spans="1:7" x14ac:dyDescent="0.3">
      <c r="A179" t="s">
        <v>1662</v>
      </c>
      <c r="B179" t="s">
        <v>1663</v>
      </c>
      <c r="C179" t="s">
        <v>1664</v>
      </c>
      <c r="D179" t="s">
        <v>1665</v>
      </c>
      <c r="E179" t="s">
        <v>150</v>
      </c>
      <c r="F179">
        <v>840</v>
      </c>
      <c r="G179" t="s">
        <v>934</v>
      </c>
    </row>
    <row r="180" spans="1:7" x14ac:dyDescent="0.3">
      <c r="A180" t="s">
        <v>1666</v>
      </c>
      <c r="B180" t="s">
        <v>1667</v>
      </c>
      <c r="C180" t="s">
        <v>1668</v>
      </c>
      <c r="D180" t="s">
        <v>1669</v>
      </c>
      <c r="E180" t="s">
        <v>409</v>
      </c>
      <c r="F180">
        <v>978</v>
      </c>
      <c r="G180" t="s">
        <v>410</v>
      </c>
    </row>
    <row r="181" spans="1:7" x14ac:dyDescent="0.3">
      <c r="A181" t="s">
        <v>1670</v>
      </c>
      <c r="B181" t="s">
        <v>1671</v>
      </c>
      <c r="C181" t="s">
        <v>1672</v>
      </c>
      <c r="D181" t="s">
        <v>1673</v>
      </c>
      <c r="E181" t="s">
        <v>1378</v>
      </c>
      <c r="F181">
        <v>634</v>
      </c>
      <c r="G181" t="s">
        <v>1379</v>
      </c>
    </row>
    <row r="182" spans="1:7" x14ac:dyDescent="0.3">
      <c r="A182" t="s">
        <v>1674</v>
      </c>
      <c r="B182" t="s">
        <v>1675</v>
      </c>
      <c r="C182" t="s">
        <v>1676</v>
      </c>
      <c r="D182" t="s">
        <v>1677</v>
      </c>
      <c r="E182" t="s">
        <v>1172</v>
      </c>
      <c r="F182">
        <v>418</v>
      </c>
      <c r="G182" t="s">
        <v>1173</v>
      </c>
    </row>
    <row r="183" spans="1:7" x14ac:dyDescent="0.3">
      <c r="A183" t="s">
        <v>1678</v>
      </c>
      <c r="B183" t="s">
        <v>1679</v>
      </c>
      <c r="C183" t="s">
        <v>1680</v>
      </c>
      <c r="D183" t="s">
        <v>1681</v>
      </c>
      <c r="E183" t="s">
        <v>779</v>
      </c>
      <c r="F183">
        <v>950</v>
      </c>
      <c r="G183" t="s">
        <v>780</v>
      </c>
    </row>
    <row r="184" spans="1:7" x14ac:dyDescent="0.3">
      <c r="A184" t="s">
        <v>1682</v>
      </c>
      <c r="B184" t="s">
        <v>1683</v>
      </c>
      <c r="C184" t="s">
        <v>1684</v>
      </c>
      <c r="D184" t="s">
        <v>1685</v>
      </c>
      <c r="E184" t="s">
        <v>749</v>
      </c>
      <c r="F184">
        <v>976</v>
      </c>
      <c r="G184" t="s">
        <v>750</v>
      </c>
    </row>
    <row r="185" spans="1:7" x14ac:dyDescent="0.3">
      <c r="A185" t="s">
        <v>1686</v>
      </c>
      <c r="B185" t="s">
        <v>1687</v>
      </c>
      <c r="C185" t="s">
        <v>1688</v>
      </c>
      <c r="D185" t="s">
        <v>1689</v>
      </c>
      <c r="E185" t="s">
        <v>857</v>
      </c>
      <c r="F185">
        <v>214</v>
      </c>
      <c r="G185" t="s">
        <v>858</v>
      </c>
    </row>
    <row r="186" spans="1:7" x14ac:dyDescent="0.3">
      <c r="A186" t="s">
        <v>1690</v>
      </c>
      <c r="B186" t="s">
        <v>1691</v>
      </c>
      <c r="C186" t="s">
        <v>1692</v>
      </c>
      <c r="D186" t="s">
        <v>1693</v>
      </c>
      <c r="E186" t="s">
        <v>779</v>
      </c>
      <c r="F186">
        <v>950</v>
      </c>
      <c r="G186" t="s">
        <v>780</v>
      </c>
    </row>
    <row r="187" spans="1:7" x14ac:dyDescent="0.3">
      <c r="A187" t="s">
        <v>1694</v>
      </c>
      <c r="B187" t="s">
        <v>1695</v>
      </c>
      <c r="C187" t="s">
        <v>1696</v>
      </c>
      <c r="D187" t="s">
        <v>1697</v>
      </c>
      <c r="E187" t="s">
        <v>1132</v>
      </c>
      <c r="F187">
        <v>417</v>
      </c>
      <c r="G187" t="s">
        <v>1133</v>
      </c>
    </row>
    <row r="188" spans="1:7" x14ac:dyDescent="0.3">
      <c r="A188" t="s">
        <v>1698</v>
      </c>
      <c r="B188" t="s">
        <v>1699</v>
      </c>
      <c r="C188" t="s">
        <v>1700</v>
      </c>
      <c r="D188" t="s">
        <v>1701</v>
      </c>
      <c r="E188" t="s">
        <v>824</v>
      </c>
      <c r="F188">
        <v>203</v>
      </c>
      <c r="G188" t="s">
        <v>825</v>
      </c>
    </row>
    <row r="189" spans="1:7" x14ac:dyDescent="0.3">
      <c r="A189" t="s">
        <v>1702</v>
      </c>
      <c r="B189" t="s">
        <v>1703</v>
      </c>
      <c r="C189" t="s">
        <v>1704</v>
      </c>
      <c r="D189" t="s">
        <v>1705</v>
      </c>
      <c r="E189" t="s">
        <v>409</v>
      </c>
      <c r="F189">
        <v>978</v>
      </c>
      <c r="G189" t="s">
        <v>410</v>
      </c>
    </row>
    <row r="190" spans="1:7" x14ac:dyDescent="0.3">
      <c r="A190" t="s">
        <v>1706</v>
      </c>
      <c r="B190" t="s">
        <v>1707</v>
      </c>
      <c r="C190" t="s">
        <v>1708</v>
      </c>
      <c r="D190" t="s">
        <v>1709</v>
      </c>
      <c r="E190" t="s">
        <v>1384</v>
      </c>
      <c r="F190">
        <v>946</v>
      </c>
      <c r="G190" t="s">
        <v>1385</v>
      </c>
    </row>
    <row r="191" spans="1:7" x14ac:dyDescent="0.3">
      <c r="A191" t="s">
        <v>1710</v>
      </c>
      <c r="B191" t="s">
        <v>1711</v>
      </c>
      <c r="C191" t="s">
        <v>1712</v>
      </c>
      <c r="D191" t="s">
        <v>1713</v>
      </c>
      <c r="E191" t="s">
        <v>925</v>
      </c>
      <c r="F191">
        <v>826</v>
      </c>
      <c r="G191" t="s">
        <v>926</v>
      </c>
    </row>
    <row r="192" spans="1:7" x14ac:dyDescent="0.3">
      <c r="A192" t="s">
        <v>1714</v>
      </c>
      <c r="B192" t="s">
        <v>1715</v>
      </c>
      <c r="C192" t="s">
        <v>1716</v>
      </c>
      <c r="D192" t="s">
        <v>1717</v>
      </c>
      <c r="E192" t="s">
        <v>1400</v>
      </c>
      <c r="F192">
        <v>646</v>
      </c>
      <c r="G192" t="s">
        <v>1401</v>
      </c>
    </row>
    <row r="193" spans="1:7" x14ac:dyDescent="0.3">
      <c r="A193" t="s">
        <v>1718</v>
      </c>
      <c r="B193" t="s">
        <v>1719</v>
      </c>
      <c r="C193" t="s">
        <v>1720</v>
      </c>
      <c r="D193" t="s">
        <v>1721</v>
      </c>
    </row>
    <row r="194" spans="1:7" x14ac:dyDescent="0.3">
      <c r="A194" t="s">
        <v>1722</v>
      </c>
      <c r="B194" t="s">
        <v>1723</v>
      </c>
      <c r="C194" t="s">
        <v>1724</v>
      </c>
      <c r="D194" t="s">
        <v>1725</v>
      </c>
      <c r="E194" t="s">
        <v>409</v>
      </c>
      <c r="F194">
        <v>978</v>
      </c>
      <c r="G194" t="s">
        <v>410</v>
      </c>
    </row>
    <row r="195" spans="1:7" x14ac:dyDescent="0.3">
      <c r="A195" t="s">
        <v>1726</v>
      </c>
      <c r="B195" t="s">
        <v>1727</v>
      </c>
      <c r="C195" t="s">
        <v>1728</v>
      </c>
      <c r="D195" t="s">
        <v>1729</v>
      </c>
      <c r="E195" t="s">
        <v>1437</v>
      </c>
      <c r="F195">
        <v>654</v>
      </c>
      <c r="G195" t="s">
        <v>1438</v>
      </c>
    </row>
    <row r="196" spans="1:7" x14ac:dyDescent="0.3">
      <c r="A196" t="s">
        <v>1730</v>
      </c>
      <c r="B196" t="s">
        <v>1731</v>
      </c>
      <c r="C196" t="s">
        <v>1732</v>
      </c>
      <c r="D196" t="s">
        <v>1733</v>
      </c>
      <c r="E196" t="s">
        <v>444</v>
      </c>
      <c r="F196">
        <v>951</v>
      </c>
      <c r="G196" t="s">
        <v>445</v>
      </c>
    </row>
    <row r="197" spans="1:7" x14ac:dyDescent="0.3">
      <c r="A197" t="s">
        <v>1734</v>
      </c>
      <c r="B197" t="s">
        <v>1735</v>
      </c>
      <c r="C197" t="s">
        <v>1736</v>
      </c>
      <c r="D197" t="s">
        <v>1737</v>
      </c>
      <c r="E197" t="s">
        <v>444</v>
      </c>
      <c r="F197">
        <v>951</v>
      </c>
      <c r="G197" t="s">
        <v>445</v>
      </c>
    </row>
    <row r="198" spans="1:7" x14ac:dyDescent="0.3">
      <c r="A198" t="s">
        <v>1738</v>
      </c>
      <c r="B198" t="s">
        <v>1739</v>
      </c>
      <c r="C198" t="s">
        <v>1740</v>
      </c>
      <c r="D198" t="s">
        <v>1741</v>
      </c>
      <c r="E198" t="s">
        <v>409</v>
      </c>
      <c r="F198">
        <v>978</v>
      </c>
      <c r="G198" t="s">
        <v>410</v>
      </c>
    </row>
    <row r="199" spans="1:7" x14ac:dyDescent="0.3">
      <c r="A199" t="s">
        <v>1742</v>
      </c>
      <c r="B199" t="s">
        <v>1743</v>
      </c>
      <c r="C199" t="s">
        <v>1744</v>
      </c>
      <c r="D199" t="s">
        <v>1745</v>
      </c>
      <c r="E199" t="s">
        <v>409</v>
      </c>
      <c r="F199">
        <v>978</v>
      </c>
      <c r="G199" t="s">
        <v>410</v>
      </c>
    </row>
    <row r="200" spans="1:7" x14ac:dyDescent="0.3">
      <c r="A200" t="s">
        <v>1746</v>
      </c>
      <c r="B200" t="s">
        <v>1747</v>
      </c>
      <c r="C200" t="s">
        <v>1748</v>
      </c>
      <c r="D200" t="s">
        <v>1749</v>
      </c>
      <c r="E200" t="s">
        <v>409</v>
      </c>
      <c r="F200">
        <v>978</v>
      </c>
      <c r="G200" t="s">
        <v>410</v>
      </c>
    </row>
    <row r="201" spans="1:7" x14ac:dyDescent="0.3">
      <c r="A201" t="s">
        <v>1750</v>
      </c>
      <c r="B201" t="s">
        <v>1751</v>
      </c>
      <c r="C201" t="s">
        <v>1752</v>
      </c>
      <c r="D201" t="s">
        <v>1753</v>
      </c>
      <c r="E201" t="s">
        <v>444</v>
      </c>
      <c r="F201">
        <v>951</v>
      </c>
      <c r="G201" t="s">
        <v>445</v>
      </c>
    </row>
    <row r="202" spans="1:7" x14ac:dyDescent="0.3">
      <c r="A202" t="s">
        <v>1754</v>
      </c>
      <c r="B202" t="s">
        <v>1755</v>
      </c>
      <c r="C202" t="s">
        <v>1756</v>
      </c>
      <c r="D202" t="s">
        <v>1757</v>
      </c>
      <c r="E202" t="s">
        <v>1592</v>
      </c>
      <c r="F202">
        <v>882</v>
      </c>
      <c r="G202" t="s">
        <v>1593</v>
      </c>
    </row>
    <row r="203" spans="1:7" x14ac:dyDescent="0.3">
      <c r="A203" t="s">
        <v>1758</v>
      </c>
      <c r="B203" t="s">
        <v>1759</v>
      </c>
      <c r="C203" t="s">
        <v>1760</v>
      </c>
      <c r="D203" t="s">
        <v>1761</v>
      </c>
      <c r="E203" t="s">
        <v>150</v>
      </c>
      <c r="F203">
        <v>840</v>
      </c>
      <c r="G203" t="s">
        <v>934</v>
      </c>
    </row>
    <row r="204" spans="1:7" x14ac:dyDescent="0.3">
      <c r="A204" t="s">
        <v>1762</v>
      </c>
      <c r="B204" t="s">
        <v>1763</v>
      </c>
      <c r="C204" t="s">
        <v>1764</v>
      </c>
      <c r="D204" t="s">
        <v>1765</v>
      </c>
      <c r="E204" t="s">
        <v>1467</v>
      </c>
      <c r="F204">
        <v>678</v>
      </c>
      <c r="G204" t="s">
        <v>1468</v>
      </c>
    </row>
    <row r="205" spans="1:7" x14ac:dyDescent="0.3">
      <c r="A205" t="s">
        <v>1766</v>
      </c>
      <c r="B205" t="s">
        <v>1595</v>
      </c>
      <c r="C205" t="s">
        <v>1767</v>
      </c>
      <c r="D205" t="s">
        <v>1768</v>
      </c>
      <c r="E205" t="s">
        <v>148</v>
      </c>
      <c r="F205">
        <v>952</v>
      </c>
      <c r="G205" t="s">
        <v>643</v>
      </c>
    </row>
    <row r="206" spans="1:7" x14ac:dyDescent="0.3">
      <c r="A206" t="s">
        <v>1769</v>
      </c>
      <c r="B206" t="s">
        <v>1770</v>
      </c>
      <c r="C206" t="s">
        <v>1771</v>
      </c>
      <c r="D206" t="s">
        <v>1772</v>
      </c>
      <c r="E206" t="s">
        <v>1390</v>
      </c>
      <c r="F206">
        <v>941</v>
      </c>
      <c r="G206" t="s">
        <v>1391</v>
      </c>
    </row>
    <row r="207" spans="1:7" x14ac:dyDescent="0.3">
      <c r="A207" t="s">
        <v>1773</v>
      </c>
      <c r="B207" t="s">
        <v>1774</v>
      </c>
      <c r="C207" t="s">
        <v>1775</v>
      </c>
      <c r="D207" t="s">
        <v>1776</v>
      </c>
      <c r="E207" t="s">
        <v>1414</v>
      </c>
      <c r="F207">
        <v>690</v>
      </c>
      <c r="G207" t="s">
        <v>1415</v>
      </c>
    </row>
    <row r="208" spans="1:7" x14ac:dyDescent="0.3">
      <c r="A208" t="s">
        <v>1777</v>
      </c>
      <c r="B208" t="s">
        <v>1778</v>
      </c>
      <c r="C208" t="s">
        <v>1779</v>
      </c>
      <c r="D208" t="s">
        <v>1780</v>
      </c>
      <c r="E208" t="s">
        <v>1443</v>
      </c>
      <c r="F208">
        <v>694</v>
      </c>
      <c r="G208" t="s">
        <v>1444</v>
      </c>
    </row>
    <row r="209" spans="1:7" x14ac:dyDescent="0.3">
      <c r="A209" t="s">
        <v>1781</v>
      </c>
      <c r="B209" t="s">
        <v>1782</v>
      </c>
      <c r="C209" t="s">
        <v>1783</v>
      </c>
      <c r="D209" t="s">
        <v>1784</v>
      </c>
      <c r="E209" t="s">
        <v>1431</v>
      </c>
      <c r="F209">
        <v>702</v>
      </c>
      <c r="G209" t="s">
        <v>1432</v>
      </c>
    </row>
    <row r="210" spans="1:7" x14ac:dyDescent="0.3">
      <c r="A210" t="s">
        <v>1785</v>
      </c>
      <c r="B210" t="s">
        <v>1786</v>
      </c>
      <c r="C210" t="s">
        <v>1787</v>
      </c>
      <c r="D210" t="s">
        <v>1788</v>
      </c>
      <c r="E210" t="s">
        <v>409</v>
      </c>
      <c r="F210">
        <v>978</v>
      </c>
      <c r="G210" t="s">
        <v>410</v>
      </c>
    </row>
    <row r="211" spans="1:7" x14ac:dyDescent="0.3">
      <c r="A211" t="s">
        <v>1789</v>
      </c>
      <c r="B211" t="s">
        <v>1790</v>
      </c>
      <c r="C211" t="s">
        <v>1791</v>
      </c>
      <c r="D211" t="s">
        <v>1792</v>
      </c>
      <c r="E211" t="s">
        <v>409</v>
      </c>
      <c r="F211">
        <v>978</v>
      </c>
      <c r="G211" t="s">
        <v>410</v>
      </c>
    </row>
    <row r="212" spans="1:7" x14ac:dyDescent="0.3">
      <c r="A212" t="s">
        <v>1793</v>
      </c>
      <c r="B212" t="s">
        <v>1794</v>
      </c>
      <c r="C212" t="s">
        <v>1795</v>
      </c>
      <c r="D212" t="s">
        <v>1796</v>
      </c>
      <c r="E212" t="s">
        <v>1449</v>
      </c>
      <c r="F212">
        <v>706</v>
      </c>
      <c r="G212" t="s">
        <v>1450</v>
      </c>
    </row>
    <row r="213" spans="1:7" x14ac:dyDescent="0.3">
      <c r="A213" t="s">
        <v>1797</v>
      </c>
      <c r="B213" t="s">
        <v>1798</v>
      </c>
      <c r="C213" t="s">
        <v>1799</v>
      </c>
      <c r="D213" t="s">
        <v>1800</v>
      </c>
      <c r="E213" t="s">
        <v>1420</v>
      </c>
      <c r="F213">
        <v>938</v>
      </c>
      <c r="G213" t="s">
        <v>1421</v>
      </c>
    </row>
    <row r="214" spans="1:7" x14ac:dyDescent="0.3">
      <c r="A214" t="s">
        <v>1801</v>
      </c>
      <c r="B214" t="s">
        <v>1802</v>
      </c>
      <c r="C214" t="s">
        <v>1803</v>
      </c>
      <c r="D214" t="s">
        <v>1804</v>
      </c>
      <c r="E214" t="s">
        <v>1461</v>
      </c>
      <c r="F214">
        <v>728</v>
      </c>
      <c r="G214" t="s">
        <v>1462</v>
      </c>
    </row>
    <row r="215" spans="1:7" x14ac:dyDescent="0.3">
      <c r="A215" t="s">
        <v>1805</v>
      </c>
      <c r="B215" t="s">
        <v>1806</v>
      </c>
      <c r="C215" t="s">
        <v>1807</v>
      </c>
      <c r="D215" t="s">
        <v>1808</v>
      </c>
      <c r="E215" t="s">
        <v>1184</v>
      </c>
      <c r="F215">
        <v>144</v>
      </c>
      <c r="G215" t="s">
        <v>1185</v>
      </c>
    </row>
    <row r="216" spans="1:7" x14ac:dyDescent="0.3">
      <c r="A216" t="s">
        <v>1809</v>
      </c>
      <c r="B216" t="s">
        <v>1810</v>
      </c>
      <c r="C216" t="s">
        <v>1811</v>
      </c>
      <c r="D216" t="s">
        <v>1812</v>
      </c>
      <c r="E216" t="s">
        <v>1426</v>
      </c>
      <c r="F216">
        <v>752</v>
      </c>
      <c r="G216" t="s">
        <v>1427</v>
      </c>
    </row>
    <row r="217" spans="1:7" x14ac:dyDescent="0.3">
      <c r="A217" t="s">
        <v>1813</v>
      </c>
      <c r="B217" t="s">
        <v>1814</v>
      </c>
      <c r="C217" t="s">
        <v>1815</v>
      </c>
      <c r="D217" t="s">
        <v>1816</v>
      </c>
      <c r="E217" t="s">
        <v>759</v>
      </c>
      <c r="F217">
        <v>756</v>
      </c>
      <c r="G217" t="s">
        <v>760</v>
      </c>
    </row>
    <row r="218" spans="1:7" x14ac:dyDescent="0.3">
      <c r="A218" t="s">
        <v>1817</v>
      </c>
      <c r="B218" t="s">
        <v>1818</v>
      </c>
      <c r="C218" t="s">
        <v>1819</v>
      </c>
      <c r="D218" t="s">
        <v>1820</v>
      </c>
      <c r="E218" t="s">
        <v>1455</v>
      </c>
      <c r="F218">
        <v>968</v>
      </c>
      <c r="G218" t="s">
        <v>1456</v>
      </c>
    </row>
    <row r="219" spans="1:7" x14ac:dyDescent="0.3">
      <c r="A219" t="s">
        <v>1821</v>
      </c>
      <c r="B219" t="s">
        <v>1822</v>
      </c>
      <c r="C219" t="s">
        <v>1823</v>
      </c>
      <c r="D219" t="s">
        <v>1824</v>
      </c>
    </row>
    <row r="220" spans="1:7" x14ac:dyDescent="0.3">
      <c r="A220" t="s">
        <v>1825</v>
      </c>
      <c r="B220" t="s">
        <v>1826</v>
      </c>
      <c r="C220" t="s">
        <v>1827</v>
      </c>
      <c r="D220" t="s">
        <v>1828</v>
      </c>
      <c r="E220" t="s">
        <v>1473</v>
      </c>
      <c r="F220">
        <v>760</v>
      </c>
      <c r="G220" t="s">
        <v>1474</v>
      </c>
    </row>
    <row r="221" spans="1:7" x14ac:dyDescent="0.3">
      <c r="A221" t="s">
        <v>1829</v>
      </c>
      <c r="B221" t="s">
        <v>1830</v>
      </c>
      <c r="C221" t="s">
        <v>1831</v>
      </c>
      <c r="D221" t="s">
        <v>1832</v>
      </c>
      <c r="E221" t="s">
        <v>1489</v>
      </c>
      <c r="F221">
        <v>972</v>
      </c>
      <c r="G221" t="s">
        <v>1490</v>
      </c>
    </row>
    <row r="222" spans="1:7" x14ac:dyDescent="0.3">
      <c r="A222" t="s">
        <v>1833</v>
      </c>
      <c r="B222" t="s">
        <v>1834</v>
      </c>
      <c r="C222" t="s">
        <v>1835</v>
      </c>
      <c r="D222" t="s">
        <v>1836</v>
      </c>
      <c r="E222" t="s">
        <v>1531</v>
      </c>
      <c r="F222">
        <v>901</v>
      </c>
      <c r="G222" t="s">
        <v>1532</v>
      </c>
    </row>
    <row r="223" spans="1:7" x14ac:dyDescent="0.3">
      <c r="A223" t="s">
        <v>1837</v>
      </c>
      <c r="B223" t="s">
        <v>1838</v>
      </c>
      <c r="C223" t="s">
        <v>1839</v>
      </c>
      <c r="D223" t="s">
        <v>1840</v>
      </c>
      <c r="E223" t="s">
        <v>1537</v>
      </c>
      <c r="F223">
        <v>834</v>
      </c>
      <c r="G223" t="s">
        <v>1538</v>
      </c>
    </row>
    <row r="224" spans="1:7" x14ac:dyDescent="0.3">
      <c r="A224" t="s">
        <v>1841</v>
      </c>
      <c r="B224" t="s">
        <v>1842</v>
      </c>
      <c r="C224" t="s">
        <v>1843</v>
      </c>
      <c r="D224" t="s">
        <v>1844</v>
      </c>
      <c r="E224" t="s">
        <v>779</v>
      </c>
      <c r="F224">
        <v>950</v>
      </c>
      <c r="G224" t="s">
        <v>780</v>
      </c>
    </row>
    <row r="225" spans="1:7" x14ac:dyDescent="0.3">
      <c r="A225" t="s">
        <v>1845</v>
      </c>
      <c r="B225" t="s">
        <v>1846</v>
      </c>
      <c r="C225" t="s">
        <v>1847</v>
      </c>
      <c r="D225" t="s">
        <v>1848</v>
      </c>
      <c r="E225" t="s">
        <v>409</v>
      </c>
      <c r="F225">
        <v>978</v>
      </c>
      <c r="G225" t="s">
        <v>410</v>
      </c>
    </row>
    <row r="226" spans="1:7" x14ac:dyDescent="0.3">
      <c r="A226" t="s">
        <v>1849</v>
      </c>
      <c r="B226" t="s">
        <v>1850</v>
      </c>
      <c r="C226" t="s">
        <v>1851</v>
      </c>
      <c r="D226" t="s">
        <v>1852</v>
      </c>
      <c r="E226" t="s">
        <v>150</v>
      </c>
      <c r="F226">
        <v>840</v>
      </c>
      <c r="G226" t="s">
        <v>934</v>
      </c>
    </row>
    <row r="227" spans="1:7" x14ac:dyDescent="0.3">
      <c r="A227" t="s">
        <v>1853</v>
      </c>
      <c r="B227" t="s">
        <v>1854</v>
      </c>
      <c r="C227" t="s">
        <v>1855</v>
      </c>
      <c r="D227" t="s">
        <v>1856</v>
      </c>
    </row>
    <row r="228" spans="1:7" x14ac:dyDescent="0.3">
      <c r="A228" t="s">
        <v>1857</v>
      </c>
      <c r="B228" t="s">
        <v>1858</v>
      </c>
      <c r="C228" t="s">
        <v>1859</v>
      </c>
      <c r="D228" t="s">
        <v>1860</v>
      </c>
      <c r="E228" t="s">
        <v>1483</v>
      </c>
      <c r="F228">
        <v>764</v>
      </c>
      <c r="G228" t="s">
        <v>1484</v>
      </c>
    </row>
    <row r="229" spans="1:7" x14ac:dyDescent="0.3">
      <c r="A229" t="s">
        <v>1861</v>
      </c>
      <c r="B229" t="s">
        <v>1862</v>
      </c>
      <c r="C229" t="s">
        <v>1863</v>
      </c>
      <c r="D229" t="s">
        <v>1864</v>
      </c>
      <c r="E229" t="s">
        <v>150</v>
      </c>
      <c r="F229">
        <v>840</v>
      </c>
      <c r="G229" t="s">
        <v>934</v>
      </c>
    </row>
    <row r="230" spans="1:7" x14ac:dyDescent="0.3">
      <c r="A230" t="s">
        <v>1865</v>
      </c>
      <c r="B230" t="s">
        <v>1866</v>
      </c>
      <c r="C230" t="s">
        <v>1867</v>
      </c>
      <c r="D230" t="s">
        <v>1868</v>
      </c>
      <c r="E230" t="s">
        <v>148</v>
      </c>
      <c r="F230">
        <v>952</v>
      </c>
      <c r="G230" t="s">
        <v>643</v>
      </c>
    </row>
    <row r="231" spans="1:7" x14ac:dyDescent="0.3">
      <c r="A231" t="s">
        <v>1869</v>
      </c>
      <c r="B231" t="s">
        <v>1870</v>
      </c>
      <c r="C231" t="s">
        <v>1871</v>
      </c>
      <c r="D231" t="s">
        <v>1872</v>
      </c>
    </row>
    <row r="232" spans="1:7" x14ac:dyDescent="0.3">
      <c r="A232" t="s">
        <v>1873</v>
      </c>
      <c r="B232" t="s">
        <v>1874</v>
      </c>
      <c r="C232" t="s">
        <v>1875</v>
      </c>
      <c r="D232" t="s">
        <v>1876</v>
      </c>
      <c r="E232" t="s">
        <v>1507</v>
      </c>
      <c r="F232">
        <v>776</v>
      </c>
      <c r="G232" t="s">
        <v>1508</v>
      </c>
    </row>
    <row r="233" spans="1:7" x14ac:dyDescent="0.3">
      <c r="A233" t="s">
        <v>1877</v>
      </c>
      <c r="B233" t="s">
        <v>1878</v>
      </c>
      <c r="C233" t="s">
        <v>1879</v>
      </c>
      <c r="D233" t="s">
        <v>1880</v>
      </c>
      <c r="E233" t="s">
        <v>1519</v>
      </c>
      <c r="F233">
        <v>780</v>
      </c>
      <c r="G233" t="s">
        <v>1520</v>
      </c>
    </row>
    <row r="234" spans="1:7" x14ac:dyDescent="0.3">
      <c r="A234" t="s">
        <v>1881</v>
      </c>
      <c r="B234" t="s">
        <v>1882</v>
      </c>
      <c r="C234" t="s">
        <v>1883</v>
      </c>
      <c r="D234" t="s">
        <v>1884</v>
      </c>
      <c r="E234" t="s">
        <v>1501</v>
      </c>
      <c r="F234">
        <v>788</v>
      </c>
      <c r="G234" t="s">
        <v>1502</v>
      </c>
    </row>
    <row r="235" spans="1:7" x14ac:dyDescent="0.3">
      <c r="A235" t="s">
        <v>1885</v>
      </c>
      <c r="B235" t="s">
        <v>1886</v>
      </c>
      <c r="C235" t="s">
        <v>1887</v>
      </c>
      <c r="D235" t="s">
        <v>1888</v>
      </c>
      <c r="E235" t="s">
        <v>1495</v>
      </c>
      <c r="F235">
        <v>934</v>
      </c>
      <c r="G235" t="s">
        <v>1496</v>
      </c>
    </row>
    <row r="236" spans="1:7" x14ac:dyDescent="0.3">
      <c r="A236" t="s">
        <v>1889</v>
      </c>
      <c r="B236" t="s">
        <v>1890</v>
      </c>
      <c r="C236" t="s">
        <v>1891</v>
      </c>
      <c r="D236" t="s">
        <v>1892</v>
      </c>
      <c r="E236" t="s">
        <v>1513</v>
      </c>
      <c r="F236">
        <v>949</v>
      </c>
      <c r="G236" t="s">
        <v>1514</v>
      </c>
    </row>
    <row r="237" spans="1:7" x14ac:dyDescent="0.3">
      <c r="A237" t="s">
        <v>1893</v>
      </c>
      <c r="B237" t="s">
        <v>1894</v>
      </c>
      <c r="C237" t="s">
        <v>1895</v>
      </c>
      <c r="D237" t="s">
        <v>1896</v>
      </c>
      <c r="E237" t="s">
        <v>1525</v>
      </c>
      <c r="F237">
        <v>0</v>
      </c>
      <c r="G237" t="s">
        <v>1526</v>
      </c>
    </row>
    <row r="238" spans="1:7" x14ac:dyDescent="0.3">
      <c r="A238" t="s">
        <v>1897</v>
      </c>
      <c r="B238" t="s">
        <v>1898</v>
      </c>
      <c r="C238" t="s">
        <v>1899</v>
      </c>
      <c r="D238" t="s">
        <v>1900</v>
      </c>
      <c r="E238" t="s">
        <v>1543</v>
      </c>
      <c r="F238">
        <v>980</v>
      </c>
      <c r="G238" t="s">
        <v>1544</v>
      </c>
    </row>
    <row r="239" spans="1:7" x14ac:dyDescent="0.3">
      <c r="A239" t="s">
        <v>1901</v>
      </c>
      <c r="B239" t="s">
        <v>1902</v>
      </c>
      <c r="C239" t="s">
        <v>1903</v>
      </c>
      <c r="D239" t="s">
        <v>1904</v>
      </c>
      <c r="E239" t="s">
        <v>1563</v>
      </c>
      <c r="F239">
        <v>858</v>
      </c>
      <c r="G239" t="s">
        <v>1564</v>
      </c>
    </row>
    <row r="240" spans="1:7" x14ac:dyDescent="0.3">
      <c r="A240" t="s">
        <v>1905</v>
      </c>
      <c r="B240" t="s">
        <v>1906</v>
      </c>
      <c r="C240" t="s">
        <v>1907</v>
      </c>
      <c r="D240" t="s">
        <v>1908</v>
      </c>
      <c r="E240" t="s">
        <v>1586</v>
      </c>
      <c r="F240">
        <v>548</v>
      </c>
      <c r="G240" t="s">
        <v>1587</v>
      </c>
    </row>
    <row r="241" spans="1:7" x14ac:dyDescent="0.3">
      <c r="A241" t="s">
        <v>1909</v>
      </c>
      <c r="B241" t="s">
        <v>1910</v>
      </c>
      <c r="C241" t="s">
        <v>276</v>
      </c>
      <c r="D241" t="s">
        <v>1911</v>
      </c>
      <c r="E241" t="s">
        <v>409</v>
      </c>
      <c r="F241">
        <v>978</v>
      </c>
      <c r="G241" t="s">
        <v>410</v>
      </c>
    </row>
    <row r="242" spans="1:7" x14ac:dyDescent="0.3">
      <c r="A242" t="s">
        <v>1912</v>
      </c>
      <c r="B242" t="s">
        <v>1913</v>
      </c>
      <c r="C242" t="s">
        <v>1914</v>
      </c>
      <c r="D242" t="s">
        <v>1915</v>
      </c>
      <c r="E242" t="s">
        <v>1574</v>
      </c>
      <c r="F242">
        <v>937</v>
      </c>
      <c r="G242" t="s">
        <v>1575</v>
      </c>
    </row>
    <row r="243" spans="1:7" x14ac:dyDescent="0.3">
      <c r="A243" t="s">
        <v>1916</v>
      </c>
      <c r="B243" t="s">
        <v>1917</v>
      </c>
      <c r="C243" t="s">
        <v>1918</v>
      </c>
      <c r="D243" t="s">
        <v>1919</v>
      </c>
      <c r="E243" t="s">
        <v>1580</v>
      </c>
      <c r="F243">
        <v>704</v>
      </c>
      <c r="G243" t="s">
        <v>1581</v>
      </c>
    </row>
    <row r="244" spans="1:7" x14ac:dyDescent="0.3">
      <c r="A244" t="s">
        <v>1920</v>
      </c>
      <c r="B244" t="s">
        <v>1921</v>
      </c>
      <c r="C244" t="s">
        <v>1922</v>
      </c>
      <c r="D244" t="s">
        <v>1923</v>
      </c>
      <c r="E244" t="s">
        <v>1610</v>
      </c>
      <c r="F244">
        <v>886</v>
      </c>
      <c r="G244" t="s">
        <v>1611</v>
      </c>
    </row>
    <row r="245" spans="1:7" x14ac:dyDescent="0.3">
      <c r="A245" t="s">
        <v>1924</v>
      </c>
      <c r="B245" t="s">
        <v>1925</v>
      </c>
      <c r="C245" t="s">
        <v>1926</v>
      </c>
      <c r="D245" t="s">
        <v>1927</v>
      </c>
      <c r="E245" t="s">
        <v>1620</v>
      </c>
      <c r="F245">
        <v>967</v>
      </c>
      <c r="G245" t="s">
        <v>1621</v>
      </c>
    </row>
    <row r="246" spans="1:7" x14ac:dyDescent="0.3">
      <c r="A246" t="s">
        <v>1928</v>
      </c>
      <c r="B246" t="s">
        <v>1929</v>
      </c>
      <c r="C246" t="s">
        <v>1930</v>
      </c>
      <c r="D246" t="s">
        <v>1931</v>
      </c>
      <c r="E246" t="s">
        <v>150</v>
      </c>
      <c r="F246">
        <v>840</v>
      </c>
      <c r="G246" t="s">
        <v>934</v>
      </c>
    </row>
  </sheetData>
  <sortState xmlns:xlrd2="http://schemas.microsoft.com/office/spreadsheetml/2017/richdata2" ref="H9:J155">
    <sortCondition ref="H9:H155"/>
  </sortState>
  <pageMargins left="0.7" right="0.7" top="0.75" bottom="0.75" header="0.3" footer="0.3"/>
  <pageSetup paperSize="9" orientation="portrait" r:id="rId1"/>
  <drawing r:id="rId2"/>
  <tableParts count="11">
    <tablePart r:id="rId3"/>
    <tablePart r:id="rId4"/>
    <tablePart r:id="rId5"/>
    <tablePart r:id="rId6"/>
    <tablePart r:id="rId7"/>
    <tablePart r:id="rId8"/>
    <tablePart r:id="rId9"/>
    <tablePart r:id="rId10"/>
    <tablePart r:id="rId11"/>
    <tablePart r:id="rId12"/>
    <tablePart r:id="rId1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bdb1318382477bfabd9b7e536733eb3b">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e0238bda06350a3d2de7e4e5d79e723a"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EE5B16E4-1716-4734-BC9F-356CDAA960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4.xml><?xml version="1.0" encoding="utf-8"?>
<ds:datastoreItem xmlns:ds="http://schemas.openxmlformats.org/officeDocument/2006/customXml" ds:itemID="{7BDA85FB-57D5-4A9F-A904-DAE4917098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Journal des modifications</vt:lpstr>
      <vt:lpstr>Introduction</vt:lpstr>
      <vt:lpstr>1-Présentation</vt:lpstr>
      <vt:lpstr>2-Contribution économique</vt:lpstr>
      <vt:lpstr>3-Liste des entités et projets</vt:lpstr>
      <vt:lpstr>4-Recettes extractives -compl.-</vt:lpstr>
      <vt:lpstr>5-Recettes gouv.(ent.+proj)</vt:lpstr>
      <vt:lpstr>Listes</vt:lpstr>
      <vt:lpstr>'1-Présentation'!Print_Area</vt:lpstr>
      <vt:lpstr>'3-Liste des entités et projets'!Print_Area</vt:lpstr>
      <vt:lpstr>Introduction!Print_Area</vt:lpstr>
      <vt:lpstr>What_is_GFS?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Rached Maalej</cp:lastModifiedBy>
  <cp:revision/>
  <dcterms:created xsi:type="dcterms:W3CDTF">2018-04-20T09:16:43Z</dcterms:created>
  <dcterms:modified xsi:type="dcterms:W3CDTF">2026-03-09T20:54:01Z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