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66925"/>
  <mc:AlternateContent xmlns:mc="http://schemas.openxmlformats.org/markup-compatibility/2006">
    <mc:Choice Requires="x15">
      <x15ac:absPath xmlns:x15ac="http://schemas.microsoft.com/office/spreadsheetml/2010/11/ac" url="https://bdobdocom-my.sharepoint.com/personal/k_lourimi_bdo_tn/Documents/BDO Consulting/001-Mission/09-EITI Guinée/Mission de Validation/Travaux/"/>
    </mc:Choice>
  </mc:AlternateContent>
  <xr:revisionPtr revIDLastSave="97" documentId="8_{D12B8328-B150-403F-89D6-F4FBA5A4C722}" xr6:coauthVersionLast="47" xr6:coauthVersionMax="47" xr10:uidLastSave="{BECD705F-9BF0-420D-A83C-3FB2399F69CC}"/>
  <bookViews>
    <workbookView xWindow="-110" yWindow="-110" windowWidth="19420" windowHeight="10420" activeTab="6" xr2:uid="{00000000-000D-0000-FFFF-FFFF00000000}"/>
  </bookViews>
  <sheets>
    <sheet name="Introduction" sheetId="32" r:id="rId1"/>
    <sheet name="À propos de"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tés déclarantes" sheetId="33" r:id="rId13"/>
    <sheet name="4.1 - Gouvernement" sheetId="34" r:id="rId14"/>
    <sheet name="#4.1 – Entreprise" sheetId="35"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s>
  <definedNames>
    <definedName name="Agency_type">[1]!Government_entity_type[[#All],[&lt; Agency type &gt;]]</definedName>
    <definedName name="Commodities_list" localSheetId="14">#REF!</definedName>
    <definedName name="Commodities_list" localSheetId="12">#REF!</definedName>
    <definedName name="Commodities_list" localSheetId="13">#REF!</definedName>
    <definedName name="Commodities_list">[2]!Table5_Commodities_list[HS Product Description w volume]</definedName>
    <definedName name="Commodity_names">[1]!Table5_Commodities_list[HS Product Description]</definedName>
    <definedName name="Companies_list" localSheetId="14">[3]!Companies[Nom complet de l’entreprise]</definedName>
    <definedName name="Companies_list" localSheetId="12">Companies7[Nom complet de l’entreprise]</definedName>
    <definedName name="Companies_list" localSheetId="13">[3]!Companies[Nom complet de l’entreprise]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 localSheetId="14">[3]!Table1_Country_codes_and_currencies[Code de devise (ISO 4217)]</definedName>
    <definedName name="Currency_code_list" localSheetId="12">[3]!Table1_Country_codes_and_currencies[Code de devise (ISO 4217)]</definedName>
    <definedName name="Currency_code_list" localSheetId="13">[3]!Table1_Country_codes_and_currencies[Code de devise (ISO 4217)]</definedName>
    <definedName name="Currency_code_list">[2]!Table1_Country_codes_and_currencies[Currency code (ISO-4217)]</definedName>
    <definedName name="dddd">#REF!</definedName>
    <definedName name="GFS_list" localSheetId="14">[3]!Table6_GFS_codes_classification[Combiné]</definedName>
    <definedName name="GFS_list" localSheetId="12">[3]!Table6_GFS_codes_classification[Combiné]</definedName>
    <definedName name="GFS_list" localSheetId="13">[3]!Table6_GFS_codes_classification[Combiné]</definedName>
    <definedName name="GFS_list">[1]!Table6_GFS_codes_classification[Combined]</definedName>
    <definedName name="gogosx">#REF!</definedName>
    <definedName name="Government_entities_list" localSheetId="14">[3]!Government_agencies[Nom complet de l’entité]</definedName>
    <definedName name="Government_entities_list" localSheetId="12">Government_agencies8[Nom complet de l’entité]</definedName>
    <definedName name="Government_entities_list" localSheetId="13">[3]!Government_agencies[Nom complet de l’entité]</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Project_phases_list" localSheetId="14">[3]!Table12[Étapes du projet]</definedName>
    <definedName name="Project_phases_list" localSheetId="12">[3]!Table12[Étapes du projet]</definedName>
    <definedName name="Project_phases_list" localSheetId="13">[3]!Table12[Étapes du projet]</definedName>
    <definedName name="Project_phases_list">[1]!Table12[Project phases]</definedName>
    <definedName name="Projectname" localSheetId="14">[3]!Companies15[Nom complet du projet]</definedName>
    <definedName name="Projectname" localSheetId="12">Companies159[Nom complet du projet]</definedName>
    <definedName name="Projectname" localSheetId="13">[3]!Companies15[Nom complet du projet]</definedName>
    <definedName name="Projectname" localSheetId="1">[1]!Companies15[Full project name]</definedName>
    <definedName name="Projectname" localSheetId="0">[1]!Companies15[Full project name]</definedName>
    <definedName name="Projectname">#REF!</definedName>
    <definedName name="Reporting_options_list" localSheetId="14">[3]!Table3_Reporting_options[Liste]</definedName>
    <definedName name="Reporting_options_list" localSheetId="12">[3]!Table3_Reporting_options[Liste]</definedName>
    <definedName name="Reporting_options_list" localSheetId="13">[3]!Table3_Reporting_options[Liste]</definedName>
    <definedName name="Reporting_options_list">[2]!Table3_Reporting_options[List]</definedName>
    <definedName name="Revenue_stream_list" localSheetId="14">[3]!Government_revenues_table[Nom du flux de revenus]</definedName>
    <definedName name="Revenue_stream_list" localSheetId="12">[3]!Government_revenues_table[Nom du flux de revenus]</definedName>
    <definedName name="Revenue_stream_list" localSheetId="13">Government_revenues_table10[Nom du flux de revenus]</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 localSheetId="14">[3]!Table7_sectors[Secteur (s)]</definedName>
    <definedName name="Sector_list" localSheetId="12">[3]!Table7_sectors[Secteur (s)]</definedName>
    <definedName name="Sector_list" localSheetId="13">[3]!Table7_sectors[Secteur (s)]</definedName>
    <definedName name="Sector_list">[1]!Table7_sectors[Sector(s)]</definedName>
    <definedName name="Simple_options_list" localSheetId="14">[3]!Table2_Simple_options[Liste]</definedName>
    <definedName name="Simple_options_list" localSheetId="12">[3]!Table2_Simple_options[Liste]</definedName>
    <definedName name="Simple_options_list" localSheetId="13">[3]!Table2_Simple_options[Liste]</definedName>
    <definedName name="Simple_options_list">[1]!Table2_Simple_options[List]</definedName>
    <definedName name="Total_reconciled" localSheetId="14">Table1011[Valeur de revenus]</definedName>
    <definedName name="Total_reconciled" localSheetId="12">[3]!Table10[Valeur de revenus]</definedName>
    <definedName name="Total_reconciled" localSheetId="13">[3]!Table10[Valeur de revenus]</definedName>
    <definedName name="Total_reconciled" localSheetId="0">[1]!Table10[Revenue value]</definedName>
    <definedName name="Total_reconciled">#REF!</definedName>
    <definedName name="Total_revenues" localSheetId="14">[3]!Government_revenues_table[Valeur des revenus]</definedName>
    <definedName name="Total_revenues" localSheetId="12">[3]!Government_revenues_table[Valeur des revenus]</definedName>
    <definedName name="Total_revenues" localSheetId="13">Government_revenues_table10[Valeur des revenus]</definedName>
    <definedName name="Total_revenues" localSheetId="1">[1]!Government_revenues_table[Revenue value]</definedName>
    <definedName name="Total_revenues" localSheetId="0">[1]!Government_revenues_table[Revenue value]</definedName>
    <definedName name="Total_revenues">#REF!</definedName>
    <definedName name="_xlnm.Print_Area" localSheetId="2">'2.1'!$A$1:$J$21</definedName>
    <definedName name="_xlnm.Print_Area" localSheetId="3">'2.2'!$A$1:$J$19</definedName>
    <definedName name="_xlnm.Print_Area" localSheetId="4">'2.3'!$A$1:$J$22</definedName>
    <definedName name="_xlnm.Print_Area" localSheetId="5">'2.4'!$A$1:$J$14</definedName>
    <definedName name="_xlnm.Print_Area" localSheetId="6">'2.5'!$A$1:$J$17</definedName>
    <definedName name="_xlnm.Print_Area" localSheetId="7">'2.6'!$A$1:$J$24</definedName>
    <definedName name="_xlnm.Print_Area" localSheetId="8">'3.1'!$A$1:$J$9</definedName>
    <definedName name="_xlnm.Print_Area" localSheetId="9">'3.2'!$A$1:$J$25</definedName>
    <definedName name="_xlnm.Print_Area" localSheetId="10">'3.3'!$A$1:$J$25</definedName>
    <definedName name="_xlnm.Print_Area" localSheetId="11">'4.1'!$A$1:$J$20</definedName>
    <definedName name="_xlnm.Print_Area" localSheetId="15">'4.2'!$A$1:$J$29</definedName>
    <definedName name="_xlnm.Print_Area" localSheetId="17">'4.4'!$A$1:$J$14</definedName>
    <definedName name="_xlnm.Print_Area" localSheetId="18">'4.5'!$A$1:$J$17</definedName>
    <definedName name="_xlnm.Print_Area" localSheetId="19">'4.6'!$A$1:$J$14</definedName>
    <definedName name="_xlnm.Print_Area" localSheetId="1">'À propos de'!$C$2:$G$63</definedName>
    <definedName name="_xlnm.Print_Area" localSheetId="0">Introduction!$A$1:$G$38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8" l="1"/>
  <c r="F14" i="22" l="1"/>
  <c r="D10" i="15" l="1"/>
  <c r="D11" i="13"/>
  <c r="K217" i="35" l="1"/>
  <c r="I217" i="35"/>
  <c r="K215" i="35"/>
  <c r="K5" i="35"/>
  <c r="J75" i="34"/>
  <c r="J62" i="34"/>
  <c r="I62" i="34"/>
  <c r="J60" i="34"/>
  <c r="E49" i="34"/>
  <c r="D49" i="34"/>
  <c r="C49" i="34"/>
  <c r="B49" i="34"/>
  <c r="E48" i="34"/>
  <c r="D48" i="34"/>
  <c r="C48" i="34"/>
  <c r="B48" i="34"/>
  <c r="E47" i="34"/>
  <c r="D47" i="34"/>
  <c r="C47" i="34"/>
  <c r="B47" i="34"/>
  <c r="E44" i="34"/>
  <c r="D44" i="34"/>
  <c r="C44" i="34"/>
  <c r="B44" i="34"/>
  <c r="E42" i="34"/>
  <c r="D42" i="34"/>
  <c r="C42" i="34"/>
  <c r="B42" i="34"/>
  <c r="E41" i="34"/>
  <c r="D41" i="34"/>
  <c r="C41" i="34"/>
  <c r="B41" i="34"/>
  <c r="E40" i="34"/>
  <c r="D40" i="34"/>
  <c r="C40" i="34"/>
  <c r="B40" i="34"/>
  <c r="E38" i="34"/>
  <c r="D38" i="34"/>
  <c r="C38" i="34"/>
  <c r="B38" i="34"/>
  <c r="E37" i="34"/>
  <c r="D37" i="34"/>
  <c r="C37" i="34"/>
  <c r="B37" i="34"/>
  <c r="E36" i="34"/>
  <c r="D36" i="34"/>
  <c r="C36" i="34"/>
  <c r="B36" i="34"/>
  <c r="E33" i="34"/>
  <c r="D33" i="34"/>
  <c r="C33" i="34"/>
  <c r="B33" i="34"/>
  <c r="E32" i="34"/>
  <c r="D32" i="34"/>
  <c r="C32" i="34"/>
  <c r="B32" i="34"/>
  <c r="E31" i="34"/>
  <c r="D31" i="34"/>
  <c r="C31" i="34"/>
  <c r="B31" i="34"/>
  <c r="E30" i="34"/>
  <c r="D30" i="34"/>
  <c r="C30" i="34"/>
  <c r="B30" i="34"/>
  <c r="E29" i="34"/>
  <c r="D29" i="34"/>
  <c r="C29" i="34"/>
  <c r="B29" i="34"/>
  <c r="E28" i="34"/>
  <c r="D28" i="34"/>
  <c r="C28" i="34"/>
  <c r="B28" i="34"/>
  <c r="E27" i="34"/>
  <c r="D27" i="34"/>
  <c r="C27" i="34"/>
  <c r="B27" i="34"/>
  <c r="E25" i="34"/>
  <c r="D25" i="34"/>
  <c r="C25" i="34"/>
  <c r="B25" i="34"/>
  <c r="E24" i="34"/>
  <c r="D24" i="34"/>
  <c r="C24" i="34"/>
  <c r="B24" i="34"/>
  <c r="E23" i="34"/>
  <c r="D23" i="34"/>
  <c r="C23" i="34"/>
  <c r="B23" i="34"/>
  <c r="E22" i="34"/>
  <c r="D22" i="34"/>
  <c r="C22" i="34"/>
  <c r="B22" i="34"/>
  <c r="N4" i="34"/>
  <c r="E4" i="33"/>
  <c r="B15" i="9" l="1"/>
  <c r="B13" i="9"/>
  <c r="B13" i="8"/>
  <c r="B15" i="8"/>
  <c r="G33" i="30" l="1"/>
  <c r="H21" i="24"/>
  <c r="F7" i="24"/>
  <c r="F9" i="23"/>
  <c r="H9" i="23" s="1"/>
  <c r="F19" i="22"/>
  <c r="F9" i="22"/>
  <c r="H9" i="21"/>
  <c r="F9" i="20"/>
  <c r="F9" i="15"/>
  <c r="F9" i="14"/>
  <c r="F9" i="13"/>
  <c r="F23" i="11"/>
  <c r="H23" i="11" s="1"/>
  <c r="F22" i="11"/>
  <c r="H22" i="11" s="1"/>
  <c r="F10" i="11"/>
  <c r="H10" i="11" s="1"/>
  <c r="F9" i="11"/>
  <c r="B21" i="11"/>
  <c r="B19" i="11"/>
  <c r="B17" i="11"/>
</calcChain>
</file>

<file path=xl/sharedStrings.xml><?xml version="1.0" encoding="utf-8"?>
<sst xmlns="http://schemas.openxmlformats.org/spreadsheetml/2006/main" count="4126" uniqueCount="851">
  <si>
    <t>Rempli le :</t>
  </si>
  <si>
    <t>AAAA-MM-JJ</t>
  </si>
  <si>
    <t>Modalités de publication des données du Rapport ITIE :</t>
  </si>
  <si>
    <t>1. Utilisez un classeur Excel pour chaque exercice couvert. Si vos divulgations portent sur les secteurs pétrolier, gazier et minier, il est possible de les présenter dans un seul classeur.</t>
  </si>
  <si>
    <r>
      <rPr>
        <b/>
        <sz val="11"/>
        <color theme="1"/>
        <rFont val="Franklin Gothic Book"/>
        <family val="2"/>
      </rPr>
      <t xml:space="preserve">Ce formulaire doit être </t>
    </r>
    <r>
      <rPr>
        <b/>
        <u/>
        <sz val="11"/>
        <color rgb="FF000000"/>
        <rFont val="Franklin Gothic Book"/>
        <family val="2"/>
      </rPr>
      <t>rempli dans son intégralité et publié</t>
    </r>
    <r>
      <rPr>
        <b/>
        <sz val="11"/>
        <color rgb="FF000000"/>
        <rFont val="Franklin Gothic Book"/>
        <family val="2"/>
      </rPr>
      <t xml:space="preserve"> pour chaque exercice couvert dans la déclaration ITIE.</t>
    </r>
  </si>
  <si>
    <t>Les cellules en orange doivent être remplies avant la soumission</t>
  </si>
  <si>
    <t>Les cellules en bleu clair permettent d’indiquer des sources et/ou de saisir des commentaires</t>
  </si>
  <si>
    <t>Les cellules blanches ne nécessitent aucune action</t>
  </si>
  <si>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Divulgation</t>
    </r>
  </si>
  <si>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Options simples</t>
    </r>
  </si>
  <si>
    <r>
      <rPr>
        <i/>
        <u/>
        <sz val="11"/>
        <color theme="1"/>
        <rFont val="Franklin Gothic Book"/>
        <family val="2"/>
      </rPr>
      <t>Oui, divulgation systématique </t>
    </r>
    <r>
      <rPr>
        <i/>
        <sz val="11"/>
        <color theme="1"/>
        <rFont val="Franklin Gothic Book"/>
        <family val="2"/>
      </rPr>
      <t>:</t>
    </r>
    <r>
      <rPr>
        <i/>
        <sz val="11"/>
        <color theme="1"/>
        <rFont val="Franklin Gothic Book"/>
        <family val="2"/>
      </rPr>
      <t xml:space="preserve"> </t>
    </r>
    <r>
      <rPr>
        <i/>
        <sz val="11"/>
        <color theme="1"/>
        <rFont val="Franklin Gothic Book"/>
        <family val="2"/>
      </rPr>
      <t>Si les agences gouvernementales ou les entreprises divulguent les données régulièrement et publiquement et que ces dernières sont fiables, veuillez sélectionner « Oui, divulgation systématique »</t>
    </r>
  </si>
  <si>
    <r>
      <rPr>
        <i/>
        <u/>
        <sz val="11"/>
        <color theme="1"/>
        <rFont val="Franklin Gothic Book"/>
        <family val="2"/>
      </rPr>
      <t>Oui</t>
    </r>
    <r>
      <rPr>
        <i/>
        <sz val="11"/>
        <color theme="1"/>
        <rFont val="Franklin Gothic Book"/>
        <family val="2"/>
      </rPr>
      <t> : Tous les aspects de la question ont fait l’objet d’une réponse/couverture.</t>
    </r>
  </si>
  <si>
    <r>
      <rPr>
        <i/>
        <u/>
        <sz val="11"/>
        <color theme="1"/>
        <rFont val="Franklin Gothic Book"/>
        <family val="2"/>
      </rPr>
      <t>Oui, par le biais de la déclaration ITIE </t>
    </r>
    <r>
      <rPr>
        <i/>
        <sz val="11"/>
        <color theme="1"/>
        <rFont val="Franklin Gothic Book"/>
        <family val="2"/>
      </rPr>
      <t>:</t>
    </r>
    <r>
      <rPr>
        <i/>
        <sz val="11"/>
        <color theme="1"/>
        <rFont val="Franklin Gothic Book"/>
        <family val="2"/>
      </rPr>
      <t xml:space="preserve"> </t>
    </r>
    <r>
      <rPr>
        <i/>
        <sz val="11"/>
        <color theme="1"/>
        <rFont val="Franklin Gothic Book"/>
        <family val="2"/>
      </rPr>
      <t>Si le Rapport ITIE couvre des lacunes de données dans les divulgations du gouvernement ou des entreprises, veuillez sélectionner « Oui, dans le Rapport ITIE ».</t>
    </r>
  </si>
  <si>
    <r>
      <t>Partiellement :</t>
    </r>
    <r>
      <rPr>
        <i/>
        <sz val="11"/>
        <color theme="1"/>
        <rFont val="Franklin Gothic Book"/>
        <family val="2"/>
      </rPr>
      <t xml:space="preserve"> Certains aspects de la question ont fait l’objet d’une réponse/couverture.</t>
    </r>
  </si>
  <si>
    <r>
      <rPr>
        <i/>
        <u/>
        <sz val="11"/>
        <color theme="1"/>
        <rFont val="Franklin Gothic Book"/>
        <family val="2"/>
      </rPr>
      <t>Non disponible </t>
    </r>
    <r>
      <rPr>
        <i/>
        <sz val="11"/>
        <color theme="1"/>
        <rFont val="Franklin Gothic Book"/>
        <family val="2"/>
      </rPr>
      <t>:</t>
    </r>
    <r>
      <rPr>
        <i/>
        <sz val="11"/>
        <color theme="1"/>
        <rFont val="Franklin Gothic Book"/>
        <family val="2"/>
      </rPr>
      <t xml:space="preserve"> </t>
    </r>
    <r>
      <rPr>
        <i/>
        <sz val="11"/>
        <color theme="1"/>
        <rFont val="Franklin Gothic Book"/>
        <family val="2"/>
      </rPr>
      <t>Les données s’appliquent dans le pays, mais aucune donnée ni aucune information n’est disponible.</t>
    </r>
  </si>
  <si>
    <r>
      <rPr>
        <i/>
        <u/>
        <sz val="11"/>
        <color theme="1"/>
        <rFont val="Franklin Gothic Book"/>
        <family val="2"/>
      </rPr>
      <t>Non</t>
    </r>
    <r>
      <rPr>
        <i/>
        <sz val="11"/>
        <color theme="1"/>
        <rFont val="Franklin Gothic Book"/>
        <family val="2"/>
      </rPr>
      <t> :</t>
    </r>
    <r>
      <rPr>
        <i/>
        <sz val="11"/>
        <color theme="1"/>
        <rFont val="Franklin Gothic Book"/>
        <family val="2"/>
      </rPr>
      <t xml:space="preserve"> </t>
    </r>
    <r>
      <rPr>
        <i/>
        <sz val="11"/>
        <color theme="1"/>
        <rFont val="Franklin Gothic Book"/>
        <family val="2"/>
      </rPr>
      <t>Aucune information n’est couverte.</t>
    </r>
  </si>
  <si>
    <r>
      <rPr>
        <i/>
        <u/>
        <sz val="11"/>
        <color theme="1"/>
        <rFont val="Franklin Gothic Book"/>
        <family val="2"/>
      </rPr>
      <t>Sans objet :</t>
    </r>
    <r>
      <rPr>
        <i/>
        <u/>
        <sz val="11"/>
        <color theme="1"/>
        <rFont val="Franklin Gothic Book"/>
        <family val="2"/>
      </rPr>
      <t xml:space="preserve"> </t>
    </r>
    <r>
      <rPr>
        <i/>
        <sz val="11"/>
        <color theme="1"/>
        <rFont val="Franklin Gothic Book"/>
        <family val="2"/>
      </rPr>
      <t>Si une Exigence n’est pas pertinente, veuillez sélectionner « Sans objet ».</t>
    </r>
    <r>
      <rPr>
        <i/>
        <sz val="11"/>
        <color theme="1"/>
        <rFont val="Franklin Gothic Book"/>
        <family val="2"/>
      </rPr>
      <t xml:space="preserve"> </t>
    </r>
    <r>
      <rPr>
        <i/>
        <sz val="11"/>
        <color theme="1"/>
        <rFont val="Franklin Gothic Book"/>
        <family val="2"/>
      </rPr>
      <t>Consultez tous les éléments factuels documentés dans le cadre du Rapport ITIE ou dans les procès-verbaux d’une réunion multipartite.</t>
    </r>
    <r>
      <rPr>
        <i/>
        <sz val="11"/>
        <color theme="1"/>
        <rFont val="Franklin Gothic Book"/>
        <family val="2"/>
      </rPr>
      <t xml:space="preserve"> </t>
    </r>
  </si>
  <si>
    <r>
      <rPr>
        <i/>
        <u/>
        <sz val="11"/>
        <color theme="1"/>
        <rFont val="Franklin Gothic Book"/>
        <family val="2"/>
      </rPr>
      <t>Sans objet</t>
    </r>
    <r>
      <rPr>
        <i/>
        <sz val="11"/>
        <color theme="1"/>
        <rFont val="Franklin Gothic Book"/>
        <family val="2"/>
      </rPr>
      <t> :</t>
    </r>
    <r>
      <rPr>
        <i/>
        <sz val="11"/>
        <color theme="1"/>
        <rFont val="Franklin Gothic Book"/>
        <family val="2"/>
      </rPr>
      <t xml:space="preserve"> </t>
    </r>
    <r>
      <rPr>
        <i/>
        <sz val="11"/>
        <color theme="1"/>
        <rFont val="Franklin Gothic Book"/>
        <family val="2"/>
      </rPr>
      <t>La question n’est pas pertinente dans la situation. Quand cela est nécessaire, veuillez consulter les éléments factuels en matière de non-applicabilité.</t>
    </r>
  </si>
  <si>
    <t>Secrétariat international de l’ITIE</t>
  </si>
  <si>
    <r>
      <rPr>
        <b/>
        <sz val="11"/>
        <color rgb="FF000000"/>
        <rFont val="Franklin Gothic Book"/>
        <family val="2"/>
      </rPr>
      <t>Téléphone :</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</si>
  <si>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</si>
  <si>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t xml:space="preserve">La </t>
    </r>
    <r>
      <rPr>
        <b/>
        <sz val="11"/>
        <color rgb="FF000000"/>
        <rFont val="Franklin Gothic Book"/>
        <family val="2"/>
      </rPr>
      <t xml:space="preserve">Partie 1 (À propos de) </t>
    </r>
    <r>
      <rPr>
        <sz val="11"/>
        <color rgb="FF000000"/>
        <rFont val="Franklin Gothic Book"/>
        <family val="2"/>
      </rPr>
      <t>couvre les caractéristiques du pays et des données.</t>
    </r>
  </si>
  <si>
    <t>Comment remplir cette feuille :</t>
  </si>
  <si>
    <r>
      <rPr>
        <i/>
        <sz val="11"/>
        <color theme="1"/>
        <rFont val="Franklin Gothic Book"/>
        <family val="2"/>
      </rPr>
      <t>3.</t>
    </r>
    <r>
      <rPr>
        <i/>
        <sz val="11"/>
        <color theme="1"/>
        <rFont val="Franklin Gothic Book"/>
        <family val="2"/>
      </rPr>
      <t xml:space="preserve"> </t>
    </r>
    <r>
      <rPr>
        <i/>
        <sz val="11"/>
        <color theme="1"/>
        <rFont val="Franklin Gothic Book"/>
        <family val="2"/>
      </rPr>
      <t>Incluez des informations ou commentaires supplémentaires, selon les besoins, dans la colonne « </t>
    </r>
    <r>
      <rPr>
        <b/>
        <i/>
        <sz val="11"/>
        <color theme="1"/>
        <rFont val="Franklin Gothic Book"/>
        <family val="2"/>
      </rPr>
      <t>Source/commentaires</t>
    </r>
    <r>
      <rPr>
        <i/>
        <sz val="11"/>
        <color theme="1"/>
        <rFont val="Franklin Gothic Book"/>
        <family val="2"/>
      </rPr>
      <t> ».</t>
    </r>
  </si>
  <si>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</si>
  <si>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</si>
  <si>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</si>
  <si>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</si>
  <si>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</si>
  <si>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</si>
  <si>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</si>
  <si>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</si>
  <si>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Code ISO Alpha-3</t>
  </si>
  <si>
    <t>Nom de la devise nationale</t>
  </si>
  <si>
    <t>Devise nationale ISO-4217</t>
  </si>
  <si>
    <t>Exercice couvert par ce fichier de données</t>
  </si>
  <si>
    <t>Fiscal year covered by this data file</t>
  </si>
  <si>
    <t>Date de début</t>
  </si>
  <si>
    <t>Date de fin</t>
  </si>
  <si>
    <t>Source de données</t>
  </si>
  <si>
    <t>Data source</t>
  </si>
  <si>
    <t>Un Rapport ITIE a-t-il été préparé par un Administrateur Indépendant ?</t>
  </si>
  <si>
    <t>Quel est le nom du cabinet ?</t>
  </si>
  <si>
    <t>Date à laquelle le Rapport ITIE a été rendu public</t>
  </si>
  <si>
    <t>URL, Rapport ITIE</t>
  </si>
  <si>
    <t>Le gouvernement divulgue-t-il systématiquement les données ITIE en un seul endroit ?</t>
  </si>
  <si>
    <t>Date de publication des données ITIE</t>
  </si>
  <si>
    <t>Lien (URL) vers le site Internet contenant les données ITIE</t>
  </si>
  <si>
    <t>Y a-t-il d’autres fichiers qui sont pertinents ?</t>
  </si>
  <si>
    <t>Oui</t>
  </si>
  <si>
    <t>Date à laquelle l’autre fichier a été rendu public</t>
  </si>
  <si>
    <t>URL</t>
  </si>
  <si>
    <r>
      <t>Exigence ITIE 7.2 </t>
    </r>
    <r>
      <rPr>
        <b/>
        <sz val="11"/>
        <color rgb="FF000000"/>
        <rFont val="Franklin Gothic Book"/>
        <family val="2"/>
      </rPr>
      <t>: Accessibilité des données et données ouvertes</t>
    </r>
  </si>
  <si>
    <t>Le gouvernement dispose-t-il d’une politique relative aux données ouvertes ?</t>
  </si>
  <si>
    <t>Data coverage / scope</t>
  </si>
  <si>
    <t>Portail/fichiers de données ouvertes</t>
  </si>
  <si>
    <t>Couverture/champ d’application des données</t>
  </si>
  <si>
    <t>Couverture sectorielle</t>
  </si>
  <si>
    <t>Pétrole</t>
  </si>
  <si>
    <t>Gaz</t>
  </si>
  <si>
    <t>Exploitation minière (exploitation de carrières incluse)</t>
  </si>
  <si>
    <t>Autres, secteurs non en amont</t>
  </si>
  <si>
    <t>Si oui, veuillez préciser le nom (insérez de nouvelles lignes s’il y en a plusieurs)</t>
  </si>
  <si>
    <t>Nombre d’entités de l’État déclarantes (y compris les entreprises d’État s’il s’agit de bénéficiaires)</t>
  </si>
  <si>
    <t>&lt; nombre &gt;</t>
  </si>
  <si>
    <t>Nombre d’entreprises déclarantes (y compris les entreprises d’État s’il s’agit de payeurs)</t>
  </si>
  <si>
    <r>
      <rPr>
        <i/>
        <sz val="11"/>
        <color theme="1"/>
        <rFont val="Franklin Gothic Book"/>
        <family val="2"/>
      </rPr>
      <t xml:space="preserve">Devise de déclaration </t>
    </r>
    <r>
      <rPr>
        <i/>
        <sz val="11"/>
        <color rgb="FF000000"/>
        <rFont val="Franklin Gothic Book"/>
        <family val="2"/>
      </rPr>
      <t>(</t>
    </r>
    <r>
      <rPr>
        <i/>
        <sz val="11"/>
        <color theme="10"/>
        <rFont val="Franklin Gothic Book"/>
        <family val="2"/>
      </rPr>
      <t>codes de devises ISO-4217</t>
    </r>
    <r>
      <rPr>
        <i/>
        <sz val="11"/>
        <color rgb="FF000000"/>
        <rFont val="Franklin Gothic Book"/>
        <family val="2"/>
      </rPr>
      <t>)</t>
    </r>
  </si>
  <si>
    <t xml:space="preserve">Taux de change utilisé : 1 dollar US = </t>
  </si>
  <si>
    <t>source du taux de change (URL,…)</t>
  </si>
  <si>
    <r>
      <t>Exigence ITIE 4.7 </t>
    </r>
    <r>
      <rPr>
        <b/>
        <sz val="11"/>
        <color rgb="FF000000"/>
        <rFont val="Franklin Gothic Book"/>
        <family val="2"/>
      </rPr>
      <t>: Désagrégation</t>
    </r>
  </si>
  <si>
    <t>… par flux de revenus</t>
  </si>
  <si>
    <t>… par agence gouvernementale</t>
  </si>
  <si>
    <t>… par entreprise</t>
  </si>
  <si>
    <t>… par projet</t>
  </si>
  <si>
    <t>Contact details : data submission</t>
  </si>
  <si>
    <t>Nom et coordonnées de la personne qui soumet ce fichier</t>
  </si>
  <si>
    <t>Nom</t>
  </si>
  <si>
    <t>Organisation</t>
  </si>
  <si>
    <t>Adresse électronique</t>
  </si>
  <si>
    <t>Exigence 2.1 : Cadre légal</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</si>
  <si>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</si>
  <si>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</si>
  <si>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</si>
  <si>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</si>
  <si>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</si>
  <si>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</si>
  <si>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</si>
  <si>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</si>
  <si>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</si>
  <si>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</si>
  <si>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</si>
  <si>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Secteur minier</t>
  </si>
  <si>
    <t>Le gouvernement publie-t-il des informations sur</t>
  </si>
  <si>
    <t>Les lois et les réglementations ?</t>
  </si>
  <si>
    <t>&lt; Déclaration ITIE ou divulgation systématique ? &gt;</t>
  </si>
  <si>
    <t>Un aperçu des rôles des agences gouvernementales ?</t>
  </si>
  <si>
    <t>Le régime des droits miniers et pétroliers ?</t>
  </si>
  <si>
    <t>Le régime fiscal ?</t>
  </si>
  <si>
    <t>Le niveau de décentralisation fiscale ?</t>
  </si>
  <si>
    <t>Les réformes en cours et celles qui sont prévues ?</t>
  </si>
  <si>
    <t>Secteurs pétrolier et gazier</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</si>
  <si>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</si>
  <si>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</si>
  <si>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</si>
  <si>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Applicabilité de l’Exigence</t>
  </si>
  <si>
    <t>L’Exigence 2.2 s’applique-t-elle au cours de la période sous revue ?</t>
  </si>
  <si>
    <t>Oui/Non</t>
  </si>
  <si>
    <t>Le nombre d’octrois de licences pour l’exercice couvert ?</t>
  </si>
  <si>
    <t>Le(s) processus d’octrois ?</t>
  </si>
  <si>
    <t>Et les critères techniques et financiers utilisés ?</t>
  </si>
  <si>
    <t>L’existence de toute déviation non négligeable par rapport aux procédures statutaires dans les octrois de licences au cours de la période sous revue ?</t>
  </si>
  <si>
    <t>Le nombre de transferts de licences pour l’exercice couvert ?</t>
  </si>
  <si>
    <t>Le nombre et l’identité des licences transférées au cours de la période sous revue ?</t>
  </si>
  <si>
    <t>Le(s) processus de transfert ?</t>
  </si>
  <si>
    <t>L’existence de toute déviation non négligeable par rapport aux procédures statutaires dans les transferts de licences au cours de la période sous revue ?</t>
  </si>
  <si>
    <t>Les cycles/processus d’appels d’offres ?</t>
  </si>
  <si>
    <t>Commentaires du Groupe multipartite à propos de l’efficience :</t>
  </si>
  <si>
    <t>Le nombre d’octrois de licences pour l’exercice couvert</t>
  </si>
  <si>
    <t>l’existence de toute déviation non négligeable par rapport aux procédures statutaires dans les octrois de licences au cours de la période sous revue ?</t>
  </si>
  <si>
    <t>Le nombre de transferts de licences pour l’exercice couvert</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</si>
  <si>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</si>
  <si>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</si>
  <si>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</si>
  <si>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minier</t>
  </si>
  <si>
    <t xml:space="preserve">Nom du détenteur de licence : </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</si>
  <si>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</si>
  <si>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</si>
  <si>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</si>
  <si>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</si>
  <si>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</si>
  <si>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pétrolier</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</si>
  <si>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</si>
  <si>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</si>
  <si>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</si>
  <si>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Politique du gouvernement sur la divulgation des contrats</t>
  </si>
  <si>
    <t>Les textes des contrats sont-ils divulgués ?</t>
  </si>
  <si>
    <t>Les textes des licences sont-ils divulgués dans leur intégralité ?</t>
  </si>
  <si>
    <t>Registre des contrats pour le secteur minier</t>
  </si>
  <si>
    <t>Registre des contrats pour le secteur pétrolier</t>
  </si>
  <si>
    <t>Registre des contrats pour un ou plusieurs autre(s) secteur(s) – ajoutez des lignes s’il y en a plusieurs</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</si>
  <si>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</si>
  <si>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</si>
  <si>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</si>
  <si>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</si>
  <si>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Définition de l’expression « bénéficiaire effectif »</t>
  </si>
  <si>
    <t>Lois, réglementations ou politiques sur la propriété effective</t>
  </si>
  <si>
    <t>Les données sur la propriété effective sont-elles divulguées ?</t>
  </si>
  <si>
    <t>Les données sur la propriété effective sont-elles divulguées par les demandeurs et les soumissionnaires ?</t>
  </si>
  <si>
    <t>Évaluation des divulgations par le Groupe multipartite</t>
  </si>
  <si>
    <t>Garanties d’assurance qualité concernant la fiabilité des données</t>
  </si>
  <si>
    <t>Noms des marchés boursiers, pour les entreprises cotées</t>
  </si>
  <si>
    <t>Les informations sur les propriétaires légaux sont-elles divulguées ?</t>
  </si>
  <si>
    <t>Registre des sociétés (registre de la propriété juridique)</t>
  </si>
  <si>
    <t>Registre de la propriété effective</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</si>
  <si>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</si>
  <si>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</si>
  <si>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</si>
  <si>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L’Exigence 2.6 s’applique-t-elle au cours de la période sous revue ?</t>
  </si>
  <si>
    <t>Applicabilité</t>
  </si>
  <si>
    <t>Le gouvernement précise-t-il les modalités de sa participation dans le secteur extractif ?</t>
  </si>
  <si>
    <t>Relations financières statutaires</t>
  </si>
  <si>
    <t>Où les règles statutaires concernant les relations financières des entreprises d’État avec le gouvernement sont-elles présentées ?</t>
  </si>
  <si>
    <t>Où les règles statutaires concernant les droits des entreprises d’État à des transferts de la part du gouvernement sont-elles présentées ?</t>
  </si>
  <si>
    <t>Où les règles statutaires concernant la répartition des bénéfices des entreprises d’État sont-elles présentées ?</t>
  </si>
  <si>
    <t>Où les règles statutaires concernant la capacité des entreprises d’État à conserver des bénéfices sont-elles présentées ?</t>
  </si>
  <si>
    <t>Où les règles statutaires concernant les réinvestissements des entreprises d’État ?</t>
  </si>
  <si>
    <t>Où les règles statutaires concernant le financement des entreprises d’État par des tiers sont-elles présentées ?</t>
  </si>
  <si>
    <t>Relations financières dans la pratique</t>
  </si>
  <si>
    <t>Références au(x) portail(s) d’entreprise(s) d’État ou au(x) site(s) Internet d’entreprise(s), par exemple les références figurant dans le Rapport ITIE (ajoutez des lignes s’il y a plusieurs entreprises d’État)</t>
  </si>
  <si>
    <t>Références aux états financiers audités des entreprises d’État ou des entreprises (ajoutez des lignes s’il y a plusieurs entreprises d’État)</t>
  </si>
  <si>
    <t>Participation de l’État</t>
  </si>
  <si>
    <t>Où les informations sur les participations de l’État et des entreprises d’État dans des entreprises extractives sont-elles accessibles au public ?</t>
  </si>
  <si>
    <t>Où les informations sur les conditions rattachées aux participations de l’État et des entreprises d’État dans des entreprises extractives sont-elles accessibles au public ?</t>
  </si>
  <si>
    <t>Où les informations sur les participations de l’État et des entreprises d’État dans des projets extractifs sont-elles accessibles au public ?</t>
  </si>
  <si>
    <t>Où les informations sur les conditions rattachées aux participations de l’État et des entreprises d’État dans des projets extractifs sont-elles accessibles au public ?</t>
  </si>
  <si>
    <t>Prêts et garanties</t>
  </si>
  <si>
    <t>Où les prêts et les garanties de prêt de l’État à des entreprises et des projets du secteur extractif sont-ils divulgués ?</t>
  </si>
  <si>
    <t>Où les prêts et les garanties de prêt d’entreprises d’État à des entreprises et des projets du secteur extractif sont-ils divulgués ?</t>
  </si>
  <si>
    <t>Gouvernance d’entreprise</t>
  </si>
  <si>
    <t>Où les informations sur la gouvernance des entreprises d’État sont-elles accessibles au public ?</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</si>
  <si>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</si>
  <si>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</si>
  <si>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</si>
  <si>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</si>
  <si>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Aperçu des principales entreprises dans le secteur extractif</t>
  </si>
  <si>
    <t>Aperçu des activités d’exploration significatives</t>
  </si>
  <si>
    <t>Exigence 3.2 : Données de production</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</si>
  <si>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</si>
  <si>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</si>
  <si>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t>L’Exigence 3.2 s’applique-t-elle au cours de la période sous revue ?</t>
  </si>
  <si>
    <t>(Codes du Système harmonisé)</t>
  </si>
  <si>
    <t>Divulgation des volumes de production</t>
  </si>
  <si>
    <t>Divulgation des valeurs de production</t>
  </si>
  <si>
    <t>Pétrole brut (2709), volume</t>
  </si>
  <si>
    <t>Gaz naturel (2711), volume</t>
  </si>
  <si>
    <t>Or (7108), volume</t>
  </si>
  <si>
    <t>oz</t>
  </si>
  <si>
    <t>Argent (7106), volume</t>
  </si>
  <si>
    <t>Tonnes</t>
  </si>
  <si>
    <t>Ajoutez des matières premières ici, volume</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</si>
  <si>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</si>
  <si>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</si>
  <si>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</si>
  <si>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</si>
  <si>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</si>
  <si>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</si>
  <si>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r>
      <t>Sm</t>
    </r>
    <r>
      <rPr>
        <vertAlign val="superscript"/>
        <sz val="12"/>
        <color theme="1"/>
        <rFont val="Calibri"/>
        <family val="2"/>
        <scheme val="minor"/>
      </rPr>
      <t>3</t>
    </r>
  </si>
  <si>
    <r>
      <t>Sm</t>
    </r>
    <r>
      <rPr>
        <vertAlign val="superscript"/>
        <sz val="12"/>
        <color theme="1"/>
        <rFont val="Calibri"/>
        <family val="2"/>
        <scheme val="minor"/>
      </rPr>
      <t>3</t>
    </r>
    <r>
      <rPr>
        <sz val="12"/>
        <color theme="1"/>
        <rFont val="Calibri"/>
        <family val="2"/>
        <scheme val="minor"/>
      </rPr>
      <t xml:space="preserve"> ep</t>
    </r>
  </si>
  <si>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</si>
  <si>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</si>
  <si>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</si>
  <si>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</si>
  <si>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Les décisions du Groupe multipartite sur le seuil de matérialité pour les flux de revenus sont-elles accessibles au public ?</t>
  </si>
  <si>
    <t>Les décisions du Groupe multipartite sur le seuil de matérialité pour les entreprises sont-elles accessibles au public ?</t>
  </si>
  <si>
    <t>Les flux de revenus considérés comme significatifs sont-ils répertoriés et décrits publiquement ?</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</si>
  <si>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</si>
  <si>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Le Groupe multipartite a-t-il identifié les entreprises qui versent des paiements significatifs ?</t>
  </si>
  <si>
    <t>Toutes les entreprises aux revenus significatifs ont-elles pleinement déclaré tous les paiements conformément à la définition de la matérialité ?</t>
  </si>
  <si>
    <t>Le Groupe multipartite a-t-il identifié les entités de l’État qui reçoivent des revenus significatifs ?</t>
  </si>
  <si>
    <t>Toutes les entreprises aux revenus significatifs ont-elles pleinement déclaré tous les montants reçus conformément à la définition de la matérialité ?</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</si>
  <si>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</si>
  <si>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</si>
  <si>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Couverture du rapprochement</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</si>
  <si>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</si>
  <si>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t>Liste des entités de l’État déclarantes</t>
  </si>
  <si>
    <t>Total déclaré</t>
  </si>
  <si>
    <t>Autre</t>
  </si>
  <si>
    <t>Autorité fiscale</t>
  </si>
  <si>
    <t>Liste des entreprises déclarantes</t>
  </si>
  <si>
    <t>Nom complet de l’entreprise</t>
  </si>
  <si>
    <t>Secteur</t>
  </si>
  <si>
    <t>Liste des projets à déclarer</t>
  </si>
  <si>
    <t>Statut</t>
  </si>
  <si>
    <t>Unité</t>
  </si>
  <si>
    <t>Devise</t>
  </si>
  <si>
    <t>Production</t>
  </si>
  <si>
    <t>Entité de l’État</t>
  </si>
  <si>
    <t>Valeur des revenus</t>
  </si>
  <si>
    <t>dollars US</t>
  </si>
  <si>
    <t>Droits de licence (114521E)</t>
  </si>
  <si>
    <t>Autres impôts payés par les entreprises exploitant des ressources naturelles (116E)</t>
  </si>
  <si>
    <t>Total</t>
  </si>
  <si>
    <t>Veuillez inclure des commentaires ici.</t>
  </si>
  <si>
    <t>Entreprise</t>
  </si>
  <si>
    <t>Déclaré par projet (O/N)</t>
  </si>
  <si>
    <t>Devise de déclaration</t>
  </si>
  <si>
    <t>Commentaires</t>
  </si>
  <si>
    <t>Non</t>
  </si>
  <si>
    <t>Exigence 4.2 : Revenus en nature</t>
  </si>
  <si>
    <t>Objectif de l’Exigence 4.2</t>
  </si>
  <si>
    <t>Accomplissement de progrès relativement à l’objectif de l’Exigence, pour assurer la transparence dans les ventes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</si>
  <si>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L’Exigence 4.2 s’applique-t-elle au cours de la période sous revue ?</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</si>
  <si>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</si>
  <si>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</si>
  <si>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Si oui, quel volume a été reçu ?</t>
  </si>
  <si>
    <t>Si oui, qu’est-ce qui a été vendu ?</t>
  </si>
  <si>
    <t>Si oui, les divulgations comprennent-elles les paiements liés à des accords de swap ou à des prêts garantis par des ressources, le cas échéant ?</t>
  </si>
  <si>
    <t>Si oui, le Groupe multipartite a-t-il contrôlé si les divulgations doivent être ventilées par vente, type de produit et prix ?</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</si>
  <si>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</si>
  <si>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</si>
  <si>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</si>
  <si>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</si>
  <si>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</si>
  <si>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</si>
  <si>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</si>
  <si>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</si>
  <si>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L’Exigence 4.3 s’applique-t-elle au cours de la période sous revue ?</t>
  </si>
  <si>
    <t>Le gouvernement divulgue-t-il des informations sur les accords de troc et d’infrastructures ?</t>
  </si>
  <si>
    <t>Si oui, les divulgations publiques comprennent-elles une explication des principales conditions des accords ?</t>
  </si>
  <si>
    <t>Si oui, les divulgations publiques précisent-elles les ressources qui ont été promises par l’État en vertu de ces accords ?</t>
  </si>
  <si>
    <t>Si oui, quelle était la valeur totale des ressources qui ont été promises par l’État en vertu de ces accords ?</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</si>
  <si>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</si>
  <si>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</si>
  <si>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</si>
  <si>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</si>
  <si>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</si>
  <si>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</si>
  <si>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</si>
  <si>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</si>
  <si>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</si>
  <si>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Si oui, ces flux de revenus ont-ils été entièrement divulgués à des niveaux de désagrégation proportionnels aux autres flux de paiements et de revenus (4.7), en accordant une attention appropriée à la qualité des données (4.9) ?</t>
  </si>
  <si>
    <t>Si oui, quel était le montant des revenus totaux provenant du transport des matières premières ?</t>
  </si>
  <si>
    <t>Si oui, la mise en œuvre de l’ITIE couvrait-elle des divulgations supplémentaires, conformément à l’Exigence 4.4.i-v ?</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</si>
  <si>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</si>
  <si>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</si>
  <si>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</si>
  <si>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</si>
  <si>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</si>
  <si>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</si>
  <si>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Si oui, le Groupe multipartite considère-t-il que les paiements versés par les entreprises aux entreprises d’État sont significatifs ?</t>
  </si>
  <si>
    <t>Si oui, quel était le montant des revenus totaux que les entreprises d’État ont perçus des entreprises ?</t>
  </si>
  <si>
    <t>Si oui, le Groupe multipartite estime-t-il que les transferts du gouvernement aux entreprises d’État sont significatifs ?</t>
  </si>
  <si>
    <t>Si oui, quel était le montant des revenus totaux que les entreprises d’État ont perçus du gouvernement ?</t>
  </si>
  <si>
    <t>Si oui, le Groupe multipartite considère-t-il que les transferts des entreprises d’État au gouvernement sont significatifs ?</t>
  </si>
  <si>
    <t>Si oui, quel était le montant des revenus totaux que le gouvernement a reçu des entreprises d’État ?</t>
  </si>
  <si>
    <t>Si oui, le Groupe multipartite a-t-il montré que les divulgations ci-dessus sont exhaustives et fiables ?</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</si>
  <si>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</si>
  <si>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</si>
  <si>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</si>
  <si>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</si>
  <si>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</si>
  <si>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</si>
  <si>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</si>
  <si>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</si>
  <si>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</si>
  <si>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</si>
  <si>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</si>
  <si>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</si>
  <si>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</si>
  <si>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Le Groupe multipartite a-t-il documenté les formes d’accords juridiques qui constituent un projet, en conformité avec la définition prévue dans l’Exigence 4.7 ?</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</si>
  <si>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</si>
  <si>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</si>
  <si>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Le Groupe multipartite s’est-il assuré que les données pertinentes sur les revenus sont désagrégées par projet ?</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</si>
  <si>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</si>
  <si>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</si>
  <si>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</si>
  <si>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</si>
  <si>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Ponctualité des données (nombre d’années entre la fin de l’exercice et la date de publication)</t>
  </si>
  <si>
    <t>Le Groupe multipartite a-t-il approuvé la période de déclaration ?</t>
  </si>
  <si>
    <t>Le Groupe multipartite envisage-t-il d’améliorer la ponctualité des divulgations des données ITIE ?</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</si>
  <si>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</si>
  <si>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</si>
  <si>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</si>
  <si>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</si>
  <si>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Les données sont-elles soumises à des processus d’audit crédibles et indépendants, qui appliquent les normes internationales ?</t>
  </si>
  <si>
    <t>Les agences gouvernementales font-elles l’objet d’audits crédibles et indépendants ?</t>
  </si>
  <si>
    <t>Base de données des audits du gouvernement</t>
  </si>
  <si>
    <t>Les entreprises font-elles l’objet d’audits crédibles et indépendants ?</t>
  </si>
  <si>
    <t>Base de données des audits des entreprises</t>
  </si>
  <si>
    <t>Le Groupe multipartite a-t-il appliqué une procédure pour les divulgations, conformément aux procédures standards approuvées par le Conseil d’administration de l’ITIE ?</t>
  </si>
  <si>
    <t>Si oui, le Groupe multipartite a-t-il convenu de formulaires de déclaration ?</t>
  </si>
  <si>
    <t>Si oui, le Groupe multipartite a-i-il examiné les procédures d’audit et d’assurance qualité des entreprises et des entités de l’État participant à la déclaration ITIE ?</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</si>
  <si>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</si>
  <si>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Si oui, le Groupe multipartite at-il convenu de dispositions appropriées pour protéger les informations confidentielles ?</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</si>
  <si>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</si>
  <si>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Si oui, un résumé des principales conclusions de l’évaluation de l’exhaustivité et de la fiabilité des données divulguées par les entreprises et les entités de l’État a-t-il été divulgué publiquement ?</t>
  </si>
  <si>
    <t>Si oui, les sources des informations (contextuelles) non financières éventuellement soumises sont-elles clairement indiquées ?</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</si>
  <si>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</si>
  <si>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</si>
  <si>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</si>
  <si>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</si>
  <si>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</si>
  <si>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</si>
  <si>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</si>
  <si>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</si>
  <si>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gouvernement fournit-il des explications claires au public indiquant si les revenus extractifs ont été comptabilisés dans le budget national (c’est-à-dire s’ils figurent sur le compte consolidé du gouvernement/le compte unique du Trésor) ?</t>
  </si>
  <si>
    <t>Le gouvernement divulgue-t-il publiquement les types spécifiques de revenus qui ne sont pas comptabilisés dans le budget ?</t>
  </si>
  <si>
    <t>Le gouvernement divulgue-t-il publiquement la valeur des revenus qui ne sont pas comptabilisés dans le budget ?</t>
  </si>
  <si>
    <t>Le public a-t-il accès à des explications au sujet de l’affectation des revenus aux entités extrabudgétaires, telles que des fonds de développement ou souverains ?</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</si>
  <si>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</si>
  <si>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</si>
  <si>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</si>
  <si>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</si>
  <si>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</si>
  <si>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</si>
  <si>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</si>
  <si>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</si>
  <si>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t>Mécanisme de partage des revenus 1</t>
  </si>
  <si>
    <t>Le gouvernement divulgue-t-il les informations sur les transferts infranationaux ?</t>
  </si>
  <si>
    <t xml:space="preserve">Si oui, la formule de partage statutaire des revenus est-elle divulguée publiquement ? </t>
  </si>
  <si>
    <t>Si oui, combien le gouvernement devrait-il avoir transféré selon la formule de partage des revenus pour l’administration locale 1 ?</t>
  </si>
  <si>
    <t>Si oui, combien le gouvernement devrait-il avoir transféré selon la formule de partage des revenus pour l’administration locale 2 ?</t>
  </si>
  <si>
    <t>[Dupliquez pour chaque entité d’administration locale ayant droit à des transferts infranationaux de revenus extractifs.]</t>
  </si>
  <si>
    <t>Si oui, combien le gouvernement a-t-il transféré à l’administration locale 1 au cours de la période sous revue ?</t>
  </si>
  <si>
    <t>Si oui, combien le gouvernement a-t-il transféré à l’administration locale 2 au cours de la période sous revue ?</t>
  </si>
  <si>
    <t>Mécanisme de partage des revenus 2</t>
  </si>
  <si>
    <t>Le Groupe multipartite a-t-il convenu d’une procédure garantissant la qualité des données et permettant d’assurer la fiabilité des informations sur ces transferts, conformément à l’Exigence 4.9 ?</t>
  </si>
  <si>
    <t>Le Groupe multipartite a soumis des déclarations sur la gestion des revenus extractifs dédiés à certains programmes ou investissements au niveau infranational, ainsi que sur les décaissements effectifs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</si>
  <si>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</si>
  <si>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</si>
  <si>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</si>
  <si>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</si>
  <si>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</si>
  <si>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 xml:space="preserve">Le gouvernement présente-t-il une description du budget et des processus d’audit du pays ? </t>
  </si>
  <si>
    <t>Le gouvernement divulgue-t-il publiquement les informations sur les budgets et les dépenses ? - ajoutez des lignes s’il y en a plusieurs</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</si>
  <si>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</si>
  <si>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</si>
  <si>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</si>
  <si>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</si>
  <si>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</si>
  <si>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</si>
  <si>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t>Si oui, quel était le montant total des dépenses sociales obligatoires qui ont été reçues ?</t>
  </si>
  <si>
    <t>Si oui, quel était le montant total des dépenses sociales volontaires qui ont été reçues ?</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</si>
  <si>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</si>
  <si>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</si>
  <si>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</si>
  <si>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Si oui, quel était le montant total des dépenses sociales obligatoires qui ont été payées ?</t>
  </si>
  <si>
    <t>Si oui, quel était le montant total des dépenses sociales volontaires qui ont été payées ?</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</si>
  <si>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</si>
  <si>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Paiements consacrés à l’environnement</t>
  </si>
  <si>
    <t>Le gouvernement divulgue-t-il les informations sur les paiements environnementaux ?</t>
  </si>
  <si>
    <t>Si oui, quel était le montant total des paiements environnementaux obligatoires ?</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</si>
  <si>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</si>
  <si>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</si>
  <si>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</si>
  <si>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</si>
  <si>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</si>
  <si>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</si>
  <si>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</si>
  <si>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</si>
  <si>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</si>
  <si>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</si>
  <si>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</si>
  <si>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</si>
  <si>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</si>
  <si>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</si>
  <si>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</si>
  <si>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</si>
  <si>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</si>
  <si>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r>
      <rPr>
        <i/>
        <sz val="11"/>
        <color theme="1"/>
        <rFont val="Franklin Gothic Book"/>
        <family val="2"/>
      </rPr>
      <t>Produit intérieur brut –</t>
    </r>
    <r>
      <rPr>
        <i/>
        <u/>
        <sz val="11"/>
        <color rgb="FF00B0F0"/>
        <rFont val="Franklin Gothic Book"/>
        <family val="2"/>
      </rPr>
      <t xml:space="preserve"> </t>
    </r>
    <r>
      <rPr>
        <i/>
        <u/>
        <sz val="11"/>
        <color rgb="FF0070C0"/>
        <rFont val="Franklin Gothic Book"/>
        <family val="2"/>
      </rPr>
      <t>SNC 2008</t>
    </r>
    <r>
      <rPr>
        <i/>
        <sz val="11"/>
        <color rgb="FF0070C0"/>
        <rFont val="Franklin Gothic Book"/>
        <family val="2"/>
      </rPr>
      <t xml:space="preserve"> C</t>
    </r>
    <r>
      <rPr>
        <i/>
        <sz val="11"/>
        <color rgb="FF000000"/>
        <rFont val="Franklin Gothic Book"/>
        <family val="2"/>
      </rPr>
      <t>. Exploitation minière et de carrières, y compris le pétrole et le gaz</t>
    </r>
  </si>
  <si>
    <t>Produit intérieur brut – exploitation minière artisanale et à petite échelle et secteur informel</t>
  </si>
  <si>
    <t>Produit intérieur brut – tous les secteurs</t>
  </si>
  <si>
    <t>Revenus gouvernementaux – secteur extractif</t>
  </si>
  <si>
    <t>Revenus gouvernementaux – tous les secteurs</t>
  </si>
  <si>
    <t>Exportations – secteur extractif</t>
  </si>
  <si>
    <t>Exportations – tous les secteurs</t>
  </si>
  <si>
    <t>Emploi – secteur extractif – hommes</t>
  </si>
  <si>
    <t>personnes</t>
  </si>
  <si>
    <t>Emploi – secteur extractif – femmes</t>
  </si>
  <si>
    <t>Emploi – secteur extractif</t>
  </si>
  <si>
    <t>Emploi – tous les secteurs</t>
  </si>
  <si>
    <t>Investissements – secteur extractif</t>
  </si>
  <si>
    <t>Investissements – tous les secteurs</t>
  </si>
  <si>
    <t>Le gouvernement divulgue-t-il des informations sur l’affectation des activités extractives majeures dans le pays ?</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</si>
  <si>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</si>
  <si>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</si>
  <si>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</si>
  <si>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</si>
  <si>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les règles juridiques et administratives pertinentes en matière de gestion de l’environnement ?</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</si>
  <si>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</si>
  <si>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</si>
  <si>
    <r>
      <t>Version 1.1 du 1</t>
    </r>
    <r>
      <rPr>
        <i/>
        <vertAlign val="superscript"/>
        <sz val="11"/>
        <rFont val="Franklin Gothic Book"/>
        <family val="2"/>
      </rPr>
      <t>er</t>
    </r>
    <r>
      <rPr>
        <i/>
        <sz val="11"/>
        <rFont val="Franklin Gothic Book"/>
        <family val="2"/>
      </rPr>
      <t xml:space="preserve"> janvier 2021</t>
    </r>
  </si>
  <si>
    <t>Remplir ce modèle de collecte de données de la Transparence aidera le groupe multipartite à se préparer à la Validation et est une exigence de la procédure de Validation ITIE 2021.</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</si>
  <si>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</si>
  <si>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</si>
  <si>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</si>
  <si>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t>Le Secrétariat international peut fournir des conseils et un soutien sur demande. Si vous avez des questions, veuillez contacter votre responsable de pays au Secrétariat international de l'ITIE.</t>
  </si>
  <si>
    <t>Les cellules en gris sont fournies à titre d’information.</t>
  </si>
  <si>
    <t>Si vous avez des questions, veuillez vous adresser à  votre responsable de pays au Secrétariat international de l'ITIE.</t>
  </si>
  <si>
    <t xml:space="preserve">2. Veuillez répondre à toutes les questions jusqu’au bout. </t>
  </si>
  <si>
    <r>
      <rPr>
        <i/>
        <sz val="11"/>
        <color theme="1"/>
        <rFont val="Franklin Gothic Book"/>
        <family val="2"/>
      </rPr>
      <t xml:space="preserve">1. En partant du sommet, </t>
    </r>
    <r>
      <rPr>
        <b/>
        <i/>
        <sz val="11"/>
        <color rgb="FF000000"/>
        <rFont val="Franklin Gothic Book"/>
        <family val="2"/>
      </rPr>
      <t xml:space="preserve">sélectionnez vos réponses dans la colonne grise. </t>
    </r>
  </si>
  <si>
    <t>Fiches de sous-exigences</t>
  </si>
  <si>
    <r>
      <rPr>
        <i/>
        <u/>
        <sz val="11"/>
        <color theme="1"/>
        <rFont val="Franklin Gothic Book"/>
        <family val="2"/>
      </rPr>
      <t xml:space="preserve">Objectifs sous-jacents </t>
    </r>
    <r>
      <rPr>
        <i/>
        <sz val="11"/>
        <color theme="1"/>
        <rFont val="Franklin Gothic Book"/>
        <family val="2"/>
      </rPr>
      <t>: Le GMP doit évaluer si le pays répond à l'objectif sous-jacent de l'exigence</t>
    </r>
  </si>
  <si>
    <r>
      <rPr>
        <i/>
        <u/>
        <sz val="11"/>
        <color theme="1"/>
        <rFont val="Franklin Gothic Book"/>
        <family val="2"/>
      </rPr>
      <t>Si une exigence n'est pas applicable</t>
    </r>
    <r>
      <rPr>
        <i/>
        <sz val="11"/>
        <color theme="1"/>
        <rFont val="Franklin Gothic Book"/>
        <family val="2"/>
      </rPr>
      <t xml:space="preserve">, le GMP doit inclure la référence au document (procès-verbal du GMP) où la non-applicabilité est déterminée. </t>
    </r>
  </si>
  <si>
    <t>Existe-t-il une liste accessible au public de tous les contrats d'exploitation et d'exploration en cours ? </t>
  </si>
  <si>
    <t>Existe-t-il des contrats/licences signés avant le 1er janvier 2021 qui sont rendus publics ? </t>
  </si>
  <si>
    <t>Approuvé par le groupe multipartite le :</t>
  </si>
  <si>
    <r>
      <t xml:space="preserve">Adresse : </t>
    </r>
    <r>
      <rPr>
        <b/>
        <sz val="11"/>
        <color rgb="FF165B89"/>
        <rFont val="Franklin Gothic Book"/>
        <family val="2"/>
      </rPr>
      <t>Rådhusgata 26, 0151 Oslo, Norvège</t>
    </r>
  </si>
  <si>
    <r>
      <t xml:space="preserve">Adresse : </t>
    </r>
    <r>
      <rPr>
        <b/>
        <sz val="11"/>
        <color rgb="FF165B89"/>
        <rFont val="Franklin Gothic Book"/>
        <family val="2"/>
      </rPr>
      <t>Rådhusgata 26, 0151 Oslo, Norvège</t>
    </r>
    <r>
      <rPr>
        <b/>
        <sz val="11"/>
        <color rgb="FF000000"/>
        <rFont val="Franklin Gothic Book"/>
        <family val="2"/>
      </rPr>
      <t xml:space="preserve">  </t>
    </r>
  </si>
  <si>
    <t>Modèle de cartographie de la transparence pour les divulgations ITIE - GUINEE exercice 2018</t>
  </si>
  <si>
    <t>Modèle de données résumées</t>
  </si>
  <si>
    <r>
      <rPr>
        <b/>
        <sz val="12"/>
        <color rgb="FF000000"/>
        <rFont val="Franklin Gothic Book"/>
        <family val="2"/>
      </rPr>
      <t>Partie 3 (Entités déclarantes)</t>
    </r>
    <r>
      <rPr>
        <sz val="12"/>
        <color rgb="FF000000"/>
        <rFont val="Franklin Gothic Book"/>
        <family val="2"/>
      </rPr>
      <t xml:space="preserve"> Elle énumère les entités déclarantes (entités de l’État, entreprises et projets) et fournit des informations y afférentes. </t>
    </r>
  </si>
  <si>
    <t>Comment remplir cette feuille :</t>
  </si>
  <si>
    <r>
      <t>1. Veuillez commencer par la première case (</t>
    </r>
    <r>
      <rPr>
        <b/>
        <i/>
        <sz val="12"/>
        <color theme="1"/>
        <rFont val="Franklin Gothic Book"/>
        <family val="2"/>
      </rPr>
      <t>liste des entités déclarantes de l’État</t>
    </r>
    <r>
      <rPr>
        <i/>
        <sz val="12"/>
        <color theme="1"/>
        <rFont val="Franklin Gothic Book"/>
        <family val="2"/>
      </rPr>
      <t>), en indiquant le nom de chacune d’elles</t>
    </r>
  </si>
  <si>
    <r>
      <t xml:space="preserve">2. Remplissez la ligne des </t>
    </r>
    <r>
      <rPr>
        <b/>
        <i/>
        <sz val="12"/>
        <color theme="1"/>
        <rFont val="Franklin Gothic Book"/>
        <family val="2"/>
      </rPr>
      <t>identifiants d’entreprise</t>
    </r>
    <r>
      <rPr>
        <i/>
        <sz val="12"/>
        <color theme="1"/>
        <rFont val="Franklin Gothic Book"/>
        <family val="2"/>
      </rPr>
      <t xml:space="preserve"> Des orientations vous seront données dans les cases jaunes lorsque la cellule est mise en évidence</t>
    </r>
  </si>
  <si>
    <r>
      <t xml:space="preserve">3. Remplissez la liste des </t>
    </r>
    <r>
      <rPr>
        <b/>
        <i/>
        <sz val="12"/>
        <color theme="1"/>
        <rFont val="Franklin Gothic Book"/>
        <family val="2"/>
      </rPr>
      <t>entreprises déclarantes</t>
    </r>
    <r>
      <rPr>
        <i/>
        <sz val="12"/>
        <color theme="1"/>
        <rFont val="Franklin Gothic Book"/>
        <family val="2"/>
      </rPr>
      <t>, commençant par la première colonne, « Nom complet de l’entreprise » Remplissez en suivant les instructions, complétant chaque colonne sur chaque ligne avant de commencer la ligne suivante.</t>
    </r>
  </si>
  <si>
    <r>
      <t xml:space="preserve">4. Remplissez la </t>
    </r>
    <r>
      <rPr>
        <b/>
        <i/>
        <sz val="12"/>
        <color theme="1"/>
        <rFont val="Franklin Gothic Book"/>
        <family val="2"/>
      </rPr>
      <t>liste des Projets à déclarer</t>
    </r>
    <r>
      <rPr>
        <i/>
        <sz val="12"/>
        <color theme="1"/>
        <rFont val="Franklin Gothic Book"/>
        <family val="2"/>
      </rPr>
      <t>, commençant par la première colonne, « Nom complet du projet »</t>
    </r>
  </si>
  <si>
    <r>
      <rPr>
        <i/>
        <sz val="12"/>
        <rFont val="Franklin Gothic Book"/>
        <family val="2"/>
      </rPr>
      <t xml:space="preserve">Si vous avez des questions, veuillez contacter </t>
    </r>
    <r>
      <rPr>
        <b/>
        <u/>
        <sz val="12"/>
        <color theme="10"/>
        <rFont val="Franklin Gothic Book"/>
        <family val="2"/>
      </rPr>
      <t>data@eiti.org</t>
    </r>
  </si>
  <si>
    <t>Partie 3 - Entités déclarantes</t>
  </si>
  <si>
    <t>Veuillez fournir une liste de toutes les entités déclarantes, accompagnée de l’information y afférente</t>
  </si>
  <si>
    <t>Nom complet de l’entité</t>
  </si>
  <si>
    <t>Type d'Agence</t>
  </si>
  <si>
    <t>N° d’identifiant (le cas échéant)</t>
  </si>
  <si>
    <t>Direction Nationale des Impôts (DNI)</t>
  </si>
  <si>
    <t>Administration centrale</t>
  </si>
  <si>
    <t>N/a</t>
  </si>
  <si>
    <t>Direction Générale des Douanes (DGD)</t>
  </si>
  <si>
    <t>Direction Nationale du Trésor et de Comptabilité Publique (DNTCP)</t>
  </si>
  <si>
    <t>Centre de Promotion et de Développement Miniers (CPDM)</t>
  </si>
  <si>
    <t>Autres bénéficiaires (paiements sociaux et environnementaux)</t>
  </si>
  <si>
    <t>Agence Nationale d'Aménagement des Infrastructures Minières (ANAIM)</t>
  </si>
  <si>
    <t>Société publique financière et Entreprise d'Etat</t>
  </si>
  <si>
    <t>Fonds d'Investissement Minier (FIM)</t>
  </si>
  <si>
    <t>Caisse Nationale de Sécurité Sociale (CNSS)</t>
  </si>
  <si>
    <t>Autres bénéficiaires (paiements quasi fiscaux)</t>
  </si>
  <si>
    <t>Collectivités</t>
  </si>
  <si>
    <t>Bureau National d'Expertise (BNE)</t>
  </si>
  <si>
    <t>Administration locale</t>
  </si>
  <si>
    <t>Banque Centrale de la République de Guinée (BCRG)</t>
  </si>
  <si>
    <t>Société Guinéenne du Patrimoine Minier SA (SOGUIPAMI)</t>
  </si>
  <si>
    <t>Identifiants d’entreprise</t>
  </si>
  <si>
    <t>Numero d'Identifiant Fiscal (NIF)</t>
  </si>
  <si>
    <t>Registre APIP</t>
  </si>
  <si>
    <t>http://apip.gov.gn/</t>
  </si>
  <si>
    <t>Type d'entreprise</t>
  </si>
  <si>
    <t>Identifiant de l’entreprise</t>
  </si>
  <si>
    <t>Matières premières (séparation par virgule)</t>
  </si>
  <si>
    <t xml:space="preserve">Cotation boursière ou site Internet d’entreprise </t>
  </si>
  <si>
    <t>Rapport financier audité (si indisponible, bilan comptable ou flux de trésorerie…)</t>
  </si>
  <si>
    <t>Rapport de paiements à l’État</t>
  </si>
  <si>
    <t>SOCIETE MINIERE DE BOKE SA (SMB)</t>
  </si>
  <si>
    <t>Privée</t>
  </si>
  <si>
    <t>840333827-4M</t>
  </si>
  <si>
    <t>Minier</t>
  </si>
  <si>
    <t>Bauxite</t>
  </si>
  <si>
    <t>http://www.smb-guinee.com/</t>
  </si>
  <si>
    <t>COMPAGNIE DES BAUXITES DE GUINEE (CBG)</t>
  </si>
  <si>
    <t>000415L-1J</t>
  </si>
  <si>
    <t>http://www.cbg-guinee.com/</t>
  </si>
  <si>
    <t>SOCIETE ANGLOGOLD ASHANTI DE GUINEE S.A (SAG)</t>
  </si>
  <si>
    <t>7356913057R</t>
  </si>
  <si>
    <t>Or</t>
  </si>
  <si>
    <t>https://www.anglogoldashanti.com/</t>
  </si>
  <si>
    <t>SOCIETE MINIERE DE DINGUIRAYE (SMD)</t>
  </si>
  <si>
    <t>000042B-6T</t>
  </si>
  <si>
    <t>https://www.nordgold.com/</t>
  </si>
  <si>
    <t>COMPAGNIE DU DEVELOPPEMENT DES MINES INTERNATIONALES HENAN CHINE SA</t>
  </si>
  <si>
    <t>210625166 5K</t>
  </si>
  <si>
    <t>Non disponible</t>
  </si>
  <si>
    <t>SOCIETE CHALCO GUINEA COMPANY SA</t>
  </si>
  <si>
    <t>COMPAGNIE DE BAUXITE DE KINDIA (CBK)</t>
  </si>
  <si>
    <t>872381785 8J</t>
  </si>
  <si>
    <t>https://rusal.ru/en/about/geography/kompaniya-boksitov-kindii/</t>
  </si>
  <si>
    <t>WEST AFRICAN CEMENT SA</t>
  </si>
  <si>
    <t>3961812659Q</t>
  </si>
  <si>
    <t>Carrière</t>
  </si>
  <si>
    <t>SOCIETE SPIC INTERNATIONAL INVESTMENT &amp; DEVELOPMENT (GUINEA) CO., LTD</t>
  </si>
  <si>
    <t>007775A /163384514</t>
  </si>
  <si>
    <t>Alumine</t>
  </si>
  <si>
    <t>SOCIETE BAUXITE KIMBO SA.U</t>
  </si>
  <si>
    <t>041085Z</t>
  </si>
  <si>
    <t>COMPAGNIE DE BAUXITES ET D'ALUMINE DE DIAN-DIAN (COBAD)</t>
  </si>
  <si>
    <t>882595283/2L</t>
  </si>
  <si>
    <t>SOCIETE LA GUINEENNE DES MINES - SARL</t>
  </si>
  <si>
    <t>https://www.gdmines.com/</t>
  </si>
  <si>
    <t>SOCIETE D'ALUMINE FRIGUIA</t>
  </si>
  <si>
    <t>213160583-8Z</t>
  </si>
  <si>
    <t>SOCIETE GLOBAL ALUMINA</t>
  </si>
  <si>
    <t>000181L1Y</t>
  </si>
  <si>
    <t>https://gacguinee.com/https-gacguinee-com/</t>
  </si>
  <si>
    <t>CASSIDY GOLD GUINEE SA</t>
  </si>
  <si>
    <t>006193H</t>
  </si>
  <si>
    <t>SOCIETE BEL AIR MINING SA</t>
  </si>
  <si>
    <t>158086728-1K</t>
  </si>
  <si>
    <t>SOCIETE DES MINES DE FER DE GUINEE</t>
  </si>
  <si>
    <t>000292U TVA  4U/854011368-TVA 1F</t>
  </si>
  <si>
    <t>Fer</t>
  </si>
  <si>
    <t>SOCIETE GUINEENNE DU PATRIMOINE MINIER (SOGUIPAMI)</t>
  </si>
  <si>
    <t>https://soguipami.net/</t>
  </si>
  <si>
    <t>SOCIETE GUINEA EVERGREEN MINING INTELLIGENCE COMPANY LDT SAU</t>
  </si>
  <si>
    <t>042616H</t>
  </si>
  <si>
    <t>ALAME</t>
  </si>
  <si>
    <t>629157322 8B</t>
  </si>
  <si>
    <t>SOCIETE ALLIANCE MINIERE RESPONSABLE SARL</t>
  </si>
  <si>
    <t>415146935 9T</t>
  </si>
  <si>
    <t>https://amrbauxite.com/</t>
  </si>
  <si>
    <t>SOCIETE DES MINES DE MANDIANA SA</t>
  </si>
  <si>
    <t>731241238 5D</t>
  </si>
  <si>
    <t>SOMIAG</t>
  </si>
  <si>
    <t>000113K</t>
  </si>
  <si>
    <t>http://www.audemard.com/nos-filiales/somiag/</t>
  </si>
  <si>
    <t>SOCIETE DE COOPERATION ECONOMIQUE &amp; TECHNIQDE CONST DU HUAYU DE CHINE EN GUINEE SARL</t>
  </si>
  <si>
    <t>000548Y</t>
  </si>
  <si>
    <t>AGENCE NATIONALE D’AMENAGEMENT DES INFRASTRUCTURES MINIERES (ANAIM)</t>
  </si>
  <si>
    <t>002822 V</t>
  </si>
  <si>
    <t>http://www.anaim-gn.com/</t>
  </si>
  <si>
    <t>Nom complet du projet</t>
  </si>
  <si>
    <t>Référence(s) de la convention juridique : contrat, licence, bail, concession,...</t>
  </si>
  <si>
    <t>Sociétés associées, commencer par l’Opérateur</t>
  </si>
  <si>
    <t>Matières premières (une matière/ligne)</t>
  </si>
  <si>
    <t>Volume de production</t>
  </si>
  <si>
    <t>Valeur de production</t>
  </si>
  <si>
    <t>Permis d'exploitation de bauxite N° A 2007/1293/MMG/SGG à Boké</t>
  </si>
  <si>
    <t>GNF</t>
  </si>
  <si>
    <t>Permis d'exploitation de bauxite N° D/2017/124/PRG/SGG à Boké</t>
  </si>
  <si>
    <t>Permis d'exploitation de Bauxite N°A2018005-/DIGM/CPDM à Boké</t>
  </si>
  <si>
    <t>Permis d'exploitation d'Or N°24 Siguiri</t>
  </si>
  <si>
    <t>Kg</t>
  </si>
  <si>
    <t>Projet Dian-Dian (Convention de concession minière du 21 juillet 2001 entre la République de Guinée et la société Rousski Alumini Management)</t>
  </si>
  <si>
    <t>Ventilation par projet non communiquée</t>
  </si>
  <si>
    <t>Argent</t>
  </si>
  <si>
    <r>
      <t xml:space="preserve">Pour plus d’information sur l’ITIE, visitez notre site Internet  </t>
    </r>
    <r>
      <rPr>
        <b/>
        <u/>
        <sz val="12"/>
        <color rgb="FF0070C0"/>
        <rFont val="Franklin Gothic Book"/>
        <family val="2"/>
      </rPr>
      <t>https://eiti.org/fr</t>
    </r>
  </si>
  <si>
    <r>
      <t xml:space="preserve">Vous voulez en savoir plus sur votre pays ? Vérifiez si votre pays met en œuvre la Norme ITIE en visitant </t>
    </r>
    <r>
      <rPr>
        <b/>
        <u/>
        <sz val="12"/>
        <color rgb="FF0070C0"/>
        <rFont val="Franklin Gothic Book"/>
        <family val="2"/>
      </rPr>
      <t>https://eiti.org/fr/pays</t>
    </r>
  </si>
  <si>
    <r>
      <t xml:space="preserve">Pour la version la plus récente des modèles de données résumées, consultez </t>
    </r>
    <r>
      <rPr>
        <b/>
        <u/>
        <sz val="12"/>
        <color rgb="FF0070C0"/>
        <rFont val="Franklin Gothic Book"/>
        <family val="2"/>
      </rPr>
      <t>https://eiti.org/fr/document/modele-donnees-resumees-itie</t>
    </r>
  </si>
  <si>
    <r>
      <rPr>
        <b/>
        <sz val="12"/>
        <rFont val="Franklin Gothic Book"/>
        <family val="2"/>
      </rPr>
      <t xml:space="preserve">Faites-nous connaître vos réactions ou signalez tout conflit au niveau des données ! Écrivez-nous à </t>
    </r>
    <r>
      <rPr>
        <b/>
        <u/>
        <sz val="12"/>
        <color rgb="FF0070C0"/>
        <rFont val="Franklin Gothic Book"/>
        <family val="2"/>
      </rPr>
      <t>data@eiti.org</t>
    </r>
  </si>
  <si>
    <r>
      <rPr>
        <b/>
        <sz val="10.5"/>
        <rFont val="Franklin Gothic Book"/>
        <family val="2"/>
      </rP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</si>
  <si>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r>
      <t xml:space="preserve">Adresse </t>
    </r>
    <r>
      <rPr>
        <b/>
        <sz val="10"/>
        <color rgb="FF0076AF"/>
        <rFont val="Franklin Gothic Book"/>
        <family val="2"/>
      </rPr>
      <t>EITI International Secretariat, Rådhusgata 26, 0151 Oslo, Norvège</t>
    </r>
  </si>
  <si>
    <t>Partie 4 (Recettes de l’État) Elle contient des données exhaustives sur les revenus de l’État par flux de revenu, en utilisant la classification SFP.</t>
  </si>
  <si>
    <r>
      <t xml:space="preserve">1. Inscrivez le nom de tous les </t>
    </r>
    <r>
      <rPr>
        <b/>
        <i/>
        <sz val="12"/>
        <color theme="1"/>
        <rFont val="Franklin Gothic Book"/>
        <family val="2"/>
      </rPr>
      <t>flux de revenus</t>
    </r>
    <r>
      <rPr>
        <i/>
        <sz val="12"/>
        <color theme="1"/>
        <rFont val="Franklin Gothic Book"/>
        <family val="2"/>
      </rPr>
      <t xml:space="preserve"> de l’État pour le secteur extractif, y compris les flux inférieurs aux seuils de matérialité convenus (utiliser une ligne pour chaque flux de revenus et pour chaque entité de l’État)</t>
    </r>
  </si>
  <si>
    <r>
      <t xml:space="preserve">2. Inscrivez le nom de </t>
    </r>
    <r>
      <rPr>
        <b/>
        <i/>
        <sz val="12"/>
        <rFont val="Franklin Gothic Book"/>
        <family val="2"/>
      </rPr>
      <t>l’entité de l’État percevant les revenus</t>
    </r>
    <r>
      <rPr>
        <i/>
        <sz val="12"/>
        <rFont val="Franklin Gothic Book"/>
        <family val="2"/>
      </rPr>
      <t xml:space="preserve"> (sélectionnez celle-ci sur la liste déroulante) Elle y figurera parce que vous aurez déjà inscrit l’entité de l’État à la Partie 3).</t>
    </r>
  </si>
  <si>
    <r>
      <t xml:space="preserve">3. Choisissez le </t>
    </r>
    <r>
      <rPr>
        <b/>
        <i/>
        <sz val="12"/>
        <rFont val="Franklin Gothic Book"/>
        <family val="2"/>
      </rPr>
      <t>Secteur</t>
    </r>
    <r>
      <rPr>
        <i/>
        <sz val="12"/>
        <rFont val="Franklin Gothic Book"/>
        <family val="2"/>
      </rPr>
      <t xml:space="preserve"> et la </t>
    </r>
    <r>
      <rPr>
        <b/>
        <i/>
        <sz val="12"/>
        <rFont val="Franklin Gothic Book"/>
        <family val="2"/>
      </rPr>
      <t>Classification SFP</t>
    </r>
    <r>
      <rPr>
        <i/>
        <sz val="12"/>
        <rFont val="Franklin Gothic Book"/>
        <family val="2"/>
      </rPr>
      <t xml:space="preserve"> auxquels ce flux de revenus s’applique. Consultez les orientations fournies dans le </t>
    </r>
    <r>
      <rPr>
        <i/>
        <u/>
        <sz val="12"/>
        <rFont val="Franklin Gothic Book"/>
        <family val="2"/>
      </rPr>
      <t>Cadre SFP pour le rapportage ITIE.</t>
    </r>
    <r>
      <rPr>
        <i/>
        <sz val="12"/>
        <rFont val="Franklin Gothic Book"/>
        <family val="2"/>
      </rPr>
      <t xml:space="preserve"> </t>
    </r>
    <r>
      <rPr>
        <i/>
        <u/>
        <sz val="12"/>
        <rFont val="Franklin Gothic Book"/>
        <family val="2"/>
      </rPr>
      <t xml:space="preserve"> </t>
    </r>
    <r>
      <rPr>
        <sz val="12"/>
        <rFont val="Franklin Gothic Book"/>
        <family val="2"/>
      </rPr>
      <t>Si un flux de revenus ne peut être désagrégé par secteur, sélectionnez « Autre ».</t>
    </r>
  </si>
  <si>
    <r>
      <t xml:space="preserve">4. Dans la colonne </t>
    </r>
    <r>
      <rPr>
        <b/>
        <i/>
        <sz val="12"/>
        <rFont val="Franklin Gothic Book"/>
        <family val="2"/>
      </rPr>
      <t>Valeur des revenus</t>
    </r>
    <r>
      <rPr>
        <i/>
        <sz val="12"/>
        <rFont val="Franklin Gothic Book"/>
        <family val="2"/>
      </rPr>
      <t xml:space="preserve"> inscrivez le chiffre total de chaque flux de revenus tel que divulgué par le gouvernement, qui inclut également les revenus qui n’ont pas été rapprochés.</t>
    </r>
  </si>
  <si>
    <t xml:space="preserve"> Nota : Les paiements versés par les entreprises aux gouvernements au nom de leurs employés doivent être exclus (par exemple, l’impôt sur le revenu des particuliers  / impôts retenus à la source, cotisations des employés pour la sécurité sociale) car ils ne sont pas considérés comme étant des paiements par des entreprises au gouvernement.</t>
  </si>
  <si>
    <t>5. Si des paiements sont recensés dans le Rapport ITIE mais ne correspondent pas aux catégories SFP, veuillez les lister dans la case ci-dessous dénommée « Informations supplémentaires ».</t>
  </si>
  <si>
    <r>
      <rPr>
        <sz val="12"/>
        <rFont val="Franklin Gothic Book"/>
        <family val="2"/>
      </rPr>
      <t xml:space="preserve">Si vous avez des questions, veuillez contacter </t>
    </r>
    <r>
      <rPr>
        <b/>
        <u/>
        <sz val="12"/>
        <color theme="10"/>
        <rFont val="Franklin Gothic Book"/>
        <family val="2"/>
      </rPr>
      <t>data@eiti.org</t>
    </r>
  </si>
  <si>
    <t>Total des recettes de l’État provenant du secteur extractif (utilisant la classification SFP)</t>
  </si>
  <si>
    <t>Cadre SFP pour le rapportage ITIE</t>
  </si>
  <si>
    <t>Exigence ITIE 5.1.b: Classification des revenus</t>
  </si>
  <si>
    <r>
      <rPr>
        <i/>
        <u/>
        <sz val="10.5"/>
        <color rgb="FF0076AF"/>
        <rFont val="Franklin Gothic Book"/>
        <family val="2"/>
      </rPr>
      <t xml:space="preserve"> Exigence ITIE 4.1.d</t>
    </r>
    <r>
      <rPr>
        <i/>
        <sz val="10.5"/>
        <color theme="1"/>
        <rFont val="Franklin Gothic Book"/>
        <family val="2"/>
      </rPr>
      <t xml:space="preserve">: Divulgation exhaustive de la part du gouvernement </t>
    </r>
  </si>
  <si>
    <t>GFS Niveau 1</t>
  </si>
  <si>
    <t>GFS Niveau 2</t>
  </si>
  <si>
    <t>GFS Niveau 3</t>
  </si>
  <si>
    <t>GFS Niveau 4</t>
  </si>
  <si>
    <t>Classification SFP</t>
  </si>
  <si>
    <t>Nom du flux de revenus</t>
  </si>
  <si>
    <t>En quoi consiste le SFP ?</t>
  </si>
  <si>
    <t>Impôts ordinaires sur le revenu, le bénéfice et les plus-values (1112E1)</t>
  </si>
  <si>
    <t>Impôt sur les sociétés</t>
  </si>
  <si>
    <t xml:space="preserve">SFP, sigle pour «Statistiques de Finances Publiques  », est un cadre international pour la classification des flux de revenus afin de les rendre comparables d’un pays et d’une période à l’autre. Voir l’exemple de cadre complet ci-dessous.
Le cadre utilisé ci-dessous a été élaboré par le FMI et le Secrétariat international de l’ITIE.
Les chiffres à droite ont été spécifiquement conçus pour les entreprises du secteur extractif
La lettre E dans la colonne des codes SFP signifie que ce sont les codes utilisés pour les revenus issus des entreprises extractives. Les chiffres situés à gauche de la lettre E sont les codes SFP réguliers. </t>
  </si>
  <si>
    <t>Taxes sur les exportations (1152E)</t>
  </si>
  <si>
    <t xml:space="preserve">Taxes à l’exportation des substances minières autres que les substances précieuses </t>
  </si>
  <si>
    <t xml:space="preserve">Taxes sur l'extraction des substances minières autres que les substances précieuses </t>
  </si>
  <si>
    <t>Droits de douane et autres droits d’importation (1151E)</t>
  </si>
  <si>
    <t>Droits de douanes (Droits, TVA, etc.)</t>
  </si>
  <si>
    <t>Redevances (1415E1)</t>
  </si>
  <si>
    <t xml:space="preserve">Taxe Spéciale sur les Produits Miniers </t>
  </si>
  <si>
    <t>Impôts généraux sur les biens et services (TVA, taxes sur les ventes, taxes sur le chiffre d’affaires)(1141E)</t>
  </si>
  <si>
    <t>Taxe sur la valeur ajoutée reversée</t>
  </si>
  <si>
    <r>
      <t xml:space="preserve">Pour plus d’orientations, visitez la page </t>
    </r>
    <r>
      <rPr>
        <u/>
        <sz val="10.5"/>
        <color rgb="FF0076AF"/>
        <rFont val="Franklin Gothic Book"/>
        <family val="2"/>
      </rPr>
      <t>https://eiti.org/fr/document/modele-donnees-resumees-itie</t>
    </r>
  </si>
  <si>
    <t>Droits fixes</t>
  </si>
  <si>
    <r>
      <rPr>
        <i/>
        <sz val="10.5"/>
        <rFont val="Franklin Gothic Book"/>
        <family val="2"/>
      </rPr>
      <t xml:space="preserve">ou </t>
    </r>
    <r>
      <rPr>
        <b/>
        <sz val="10.5"/>
        <color theme="10"/>
        <rFont val="Franklin Gothic Book"/>
        <family val="2"/>
      </rPr>
      <t>https://www.imf.org/external/pubs/ft/gfs/manual/pdf/2014companion/FrenchGFSM.pdf</t>
    </r>
  </si>
  <si>
    <t xml:space="preserve">Taxe sur la production et l’exportation industrielle et semi-industrielle de métaux précieux </t>
  </si>
  <si>
    <t>Retenues à la Source</t>
  </si>
  <si>
    <t>Impôts sur la masse salariale et la force de travail (112E)</t>
  </si>
  <si>
    <t>Retenues sur les salaires</t>
  </si>
  <si>
    <t>Versement forfaitaire sur les salaires</t>
  </si>
  <si>
    <t>Ventes de marchandises et de services par des entités de l’État (1421E)</t>
  </si>
  <si>
    <t>Loyers des infrastructures minières</t>
  </si>
  <si>
    <t>Droits fixes (FIM)</t>
  </si>
  <si>
    <t>Provenant de la participation de l’État (1412E2)</t>
  </si>
  <si>
    <t>Dividendes</t>
  </si>
  <si>
    <t>Cotisations patronales à la sécurité sociale (1212E)</t>
  </si>
  <si>
    <t xml:space="preserve">Cotisations sociales </t>
  </si>
  <si>
    <t>Amendes, peines et dédits (143E)</t>
  </si>
  <si>
    <t>Amendes et pénalités douanières</t>
  </si>
  <si>
    <t>Redevance superficiaire</t>
  </si>
  <si>
    <t>Taxe sur les substances de carrières (DNM / DPM)</t>
  </si>
  <si>
    <t>Taxe à l’exportation sur la production artisanale des pierres précieuses (Diamant et autres gemmes)</t>
  </si>
  <si>
    <t>Amendes et pénalités fiscales</t>
  </si>
  <si>
    <t>Redevance de la BCRG sur les expéditions de l’Or</t>
  </si>
  <si>
    <t>Droits de suite</t>
  </si>
  <si>
    <t>Impôt sur le Revenu des Personnes Physiques (précompte / BIC / forfaitaire)</t>
  </si>
  <si>
    <t>Taxe sur contrat d'assurance</t>
  </si>
  <si>
    <t>Taxe d'apprentissage</t>
  </si>
  <si>
    <t>Redevance Comptoirs d'achat, Acheteur et Collecteur sur la commercialisation du diamant et autres gemmes</t>
  </si>
  <si>
    <t>Redevance Comptoir, Acheteur, Collecteur et Balancier pour la commercialisation de l'Or</t>
  </si>
  <si>
    <t>Redevances portuaires</t>
  </si>
  <si>
    <t xml:space="preserve">Taxe sur Consommation de bauxite </t>
  </si>
  <si>
    <t>Taxe sur les substances de carrières (FIM)</t>
  </si>
  <si>
    <t>Impôts sur la propriété (113E)</t>
  </si>
  <si>
    <t>Contribution Foncière Unique (CFU)</t>
  </si>
  <si>
    <t>Retenue à la source sur les loyers</t>
  </si>
  <si>
    <t>Total en USD</t>
  </si>
  <si>
    <t>Informations supplémentaires</t>
  </si>
  <si>
    <t>Ajouter ci-dessous, à titre de commentaire, toute information supplémentaire qu’il ne serait pas judicieux d’inclure dans le tableau ci-dessus.</t>
  </si>
  <si>
    <t>Commentaire 1</t>
  </si>
  <si>
    <t>Commentaire 2</t>
  </si>
  <si>
    <t>Insérer au besoin des lignes supplémentaires :</t>
  </si>
  <si>
    <t>Retenue salariale</t>
  </si>
  <si>
    <t>USD</t>
  </si>
  <si>
    <t>Mines</t>
  </si>
  <si>
    <t xml:space="preserve">Retenue à la source </t>
  </si>
  <si>
    <t>Commentaire 3</t>
  </si>
  <si>
    <t>Veuillez inclure tout commentaire ici.</t>
  </si>
  <si>
    <t>Commentaire 4</t>
  </si>
  <si>
    <t>Commentaire 5</t>
  </si>
  <si>
    <r>
      <rPr>
        <b/>
        <sz val="12"/>
        <color rgb="FF000000"/>
        <rFont val="Franklin Gothic Book"/>
        <family val="2"/>
      </rPr>
      <t>Partie 5 (Données d’entreprise)</t>
    </r>
    <r>
      <rPr>
        <sz val="12"/>
        <color rgb="FF000000"/>
        <rFont val="Franklin Gothic Book"/>
        <family val="2"/>
      </rPr>
      <t xml:space="preserve"> Elle contient des données venant des entreprises - et du niveau projet - par flux de revenus. Les entreprises et projets sont indiqués sur le menu déroulant car ils ont été saisis sur la feuille 3. </t>
    </r>
  </si>
  <si>
    <r>
      <t xml:space="preserve">1. Sélectionnez le nom de </t>
    </r>
    <r>
      <rPr>
        <b/>
        <i/>
        <sz val="12"/>
        <color theme="1"/>
        <rFont val="Franklin Gothic Book"/>
        <family val="2"/>
      </rPr>
      <t>l’entreprise</t>
    </r>
    <r>
      <rPr>
        <i/>
        <sz val="12"/>
        <color theme="1"/>
        <rFont val="Franklin Gothic Book"/>
        <family val="2"/>
      </rPr>
      <t xml:space="preserve"> sur le menu déroulant</t>
    </r>
  </si>
  <si>
    <r>
      <t xml:space="preserve">2. Sélectionnez </t>
    </r>
    <r>
      <rPr>
        <b/>
        <i/>
        <sz val="12"/>
        <color theme="1"/>
        <rFont val="Franklin Gothic Book"/>
        <family val="2"/>
      </rPr>
      <t>l’entité collectrice de l’État</t>
    </r>
    <r>
      <rPr>
        <i/>
        <sz val="12"/>
        <color theme="1"/>
        <rFont val="Franklin Gothic Book"/>
        <family val="2"/>
      </rPr>
      <t xml:space="preserve"> et le </t>
    </r>
    <r>
      <rPr>
        <b/>
        <i/>
        <sz val="12"/>
        <color theme="1"/>
        <rFont val="Franklin Gothic Book"/>
        <family val="2"/>
      </rPr>
      <t>nom du paiement</t>
    </r>
    <r>
      <rPr>
        <i/>
        <sz val="12"/>
        <color theme="1"/>
        <rFont val="Franklin Gothic Book"/>
        <family val="2"/>
      </rPr>
      <t xml:space="preserve"> sur le menu déroulant</t>
    </r>
  </si>
  <si>
    <r>
      <t xml:space="preserve">3. Indiquez si le flux de paiements est (i) </t>
    </r>
    <r>
      <rPr>
        <b/>
        <i/>
        <sz val="12"/>
        <color theme="1"/>
        <rFont val="Franklin Gothic Book"/>
        <family val="2"/>
      </rPr>
      <t>perçu par projet</t>
    </r>
    <r>
      <rPr>
        <i/>
        <sz val="12"/>
        <color theme="1"/>
        <rFont val="Franklin Gothic Book"/>
        <family val="2"/>
      </rPr>
      <t xml:space="preserve"> et (ii) </t>
    </r>
    <r>
      <rPr>
        <b/>
        <i/>
        <sz val="12"/>
        <color theme="1"/>
        <rFont val="Franklin Gothic Book"/>
        <family val="2"/>
      </rPr>
      <t>déclaré par projet</t>
    </r>
  </si>
  <si>
    <r>
      <t xml:space="preserve">4. Inscrivez l’information de projet : </t>
    </r>
    <r>
      <rPr>
        <b/>
        <i/>
        <sz val="12"/>
        <color theme="1"/>
        <rFont val="Franklin Gothic Book"/>
        <family val="2"/>
      </rPr>
      <t>nom du projet</t>
    </r>
    <r>
      <rPr>
        <i/>
        <sz val="12"/>
        <color theme="1"/>
        <rFont val="Franklin Gothic Book"/>
        <family val="2"/>
      </rPr>
      <t xml:space="preserve"> et </t>
    </r>
    <r>
      <rPr>
        <b/>
        <i/>
        <sz val="12"/>
        <color theme="1"/>
        <rFont val="Franklin Gothic Book"/>
        <family val="2"/>
      </rPr>
      <t>devise de déclaration</t>
    </r>
  </si>
  <si>
    <r>
      <t xml:space="preserve">5. Inscrivez la </t>
    </r>
    <r>
      <rPr>
        <b/>
        <i/>
        <sz val="12"/>
        <color theme="1"/>
        <rFont val="Franklin Gothic Book"/>
        <family val="2"/>
      </rPr>
      <t>valeur des revenus</t>
    </r>
    <r>
      <rPr>
        <i/>
        <sz val="12"/>
        <color theme="1"/>
        <rFont val="Franklin Gothic Book"/>
        <family val="2"/>
      </rPr>
      <t xml:space="preserve"> </t>
    </r>
    <r>
      <rPr>
        <i/>
        <u/>
        <sz val="12"/>
        <color theme="1"/>
        <rFont val="Franklin Gothic Book"/>
        <family val="2"/>
      </rPr>
      <t>telle que divulguée par le gouvernement</t>
    </r>
    <r>
      <rPr>
        <i/>
        <sz val="12"/>
        <color theme="1"/>
        <rFont val="Franklin Gothic Book"/>
        <family val="2"/>
      </rPr>
      <t xml:space="preserve"> et ajoutez tout commentaire pertinent.</t>
    </r>
  </si>
  <si>
    <t>Recettes de l’État par entreprise et projet</t>
  </si>
  <si>
    <r>
      <t>Exigence ITIE 4.1.c</t>
    </r>
    <r>
      <rPr>
        <i/>
        <u/>
        <sz val="10.5"/>
        <rFont val="Franklin Gothic Book"/>
        <family val="2"/>
      </rPr>
      <t xml:space="preserve">: Paiements des entreprises </t>
    </r>
    <r>
      <rPr>
        <i/>
        <u/>
        <sz val="10.5"/>
        <color theme="10"/>
        <rFont val="Franklin Gothic Book"/>
        <family val="2"/>
      </rPr>
      <t>;  Exigence ITIE 4.7</t>
    </r>
    <r>
      <rPr>
        <i/>
        <u/>
        <sz val="10.5"/>
        <rFont val="Franklin Gothic Book"/>
        <family val="2"/>
      </rPr>
      <t>: Déclaration par projet</t>
    </r>
  </si>
  <si>
    <t>Nom du paiement</t>
  </si>
  <si>
    <t>Perçu par projet (O/N)</t>
  </si>
  <si>
    <t>Nom du projet</t>
  </si>
  <si>
    <t>Valeur de revenus</t>
  </si>
  <si>
    <t>Paiement effectué en nature?</t>
  </si>
  <si>
    <t>Volume en nature (si applicable)</t>
  </si>
  <si>
    <t>Unité (si applicable)</t>
  </si>
  <si>
    <t>,</t>
  </si>
  <si>
    <t>AJOUTER UN SECTEUR</t>
  </si>
  <si>
    <t>Ajouter ci-dessous, à titre de commentaire, toute information supplémentaire qu’il ne serait pas nécessaire d’inclure dans le tableau ci-dessus.</t>
  </si>
  <si>
    <t>Comment</t>
  </si>
  <si>
    <t>Ajoutez de nouvelles lignes au besoin, effectuez un clic droit sur le numéro de ligne à gauche, puis sélectionnez « Insérer »</t>
  </si>
  <si>
    <t>Aluminium (2606), volume</t>
  </si>
  <si>
    <t>Diamants (7102), volume</t>
  </si>
  <si>
    <t>carats</t>
  </si>
  <si>
    <t>Guinée</t>
  </si>
  <si>
    <t>GIN</t>
  </si>
  <si>
    <t>Franc guinéen</t>
  </si>
  <si>
    <t>BDO Tunisie Consulting</t>
  </si>
  <si>
    <t>https://eiti.org/document/guinea-eiti-2018-report-rapport-itie-guinee-2018</t>
  </si>
  <si>
    <t>N/A</t>
  </si>
  <si>
    <t>Sans objet</t>
  </si>
  <si>
    <t>Y compris les deux entreprises d'Etat (ANAIM &amp; SOGUIPAMI)</t>
  </si>
  <si>
    <t xml:space="preserve">https://www.bcrg-guinee.org/images/Publication_mensuelle/BM%2001-2019.pdf	</t>
  </si>
  <si>
    <t xml:space="preserve">Déclaration ITIE </t>
  </si>
  <si>
    <t>Non applicable</t>
  </si>
  <si>
    <t>Déclaration ITIE</t>
  </si>
  <si>
    <t>http://guinee.cadastreminier.org</t>
  </si>
  <si>
    <t>Divulgation systématique</t>
  </si>
  <si>
    <t>https://mines.gov.gn/projets/conventions-minieres/
https://www.itie-guinee.org/#</t>
  </si>
  <si>
    <t>Page 74 et 75</t>
  </si>
  <si>
    <t>Page 70, 71 et 77</t>
  </si>
  <si>
    <t>Page 82 à 86</t>
  </si>
  <si>
    <t>Aluminium (2606), valeur</t>
  </si>
  <si>
    <t>Diamants (7102), valeur</t>
  </si>
  <si>
    <t>270157 carats = 0,0540314 Tonnes</t>
  </si>
  <si>
    <t>Or (7108), valeur</t>
  </si>
  <si>
    <t>Argent (7106), valeur</t>
  </si>
  <si>
    <t>Page 85</t>
  </si>
  <si>
    <t>Pleinement respectée</t>
  </si>
  <si>
    <t>Page 85 et 86</t>
  </si>
  <si>
    <t>Page 86</t>
  </si>
  <si>
    <t>Page 89 et 237</t>
  </si>
  <si>
    <t>Page 88</t>
  </si>
  <si>
    <t>Page 94</t>
  </si>
  <si>
    <t>Page 87</t>
  </si>
  <si>
    <t>Page 157</t>
  </si>
  <si>
    <t>Page 90, 91 et 92</t>
  </si>
  <si>
    <t>Page 91</t>
  </si>
  <si>
    <t>Page 12</t>
  </si>
  <si>
    <t>Non appplicable</t>
  </si>
  <si>
    <t xml:space="preserve">Milliards de GNF </t>
  </si>
  <si>
    <t>Page 102</t>
  </si>
  <si>
    <t xml:space="preserve">http://www.ccomptes.org.gn/institutions-associees/declaration-generale-de-conformite/ </t>
  </si>
  <si>
    <t>Page 23</t>
  </si>
  <si>
    <t>Page 305</t>
  </si>
  <si>
    <t>Page 99</t>
  </si>
  <si>
    <t>Page 68 à 78</t>
  </si>
  <si>
    <t>https://budgetouvertgn.org/analysis/</t>
  </si>
  <si>
    <t xml:space="preserve">Loi L/2012/No 012/CNT du 6 août 2012 </t>
  </si>
  <si>
    <t>Page 111 à 114</t>
  </si>
  <si>
    <t>Page 109 à 111</t>
  </si>
  <si>
    <t>Page 215</t>
  </si>
  <si>
    <t>Page 56</t>
  </si>
  <si>
    <t>Page 56 à 59</t>
  </si>
  <si>
    <t>Page 59 à 60</t>
  </si>
  <si>
    <t xml:space="preserve">Oui </t>
  </si>
  <si>
    <t>https://opendataitie-guinee.org/</t>
  </si>
  <si>
    <t xml:space="preserve">La date de publication/mise à jour des données n'est pas mentionnée </t>
  </si>
  <si>
    <t>La Guinée divulgue partiellement les données des rapports ITIE et des Bulletins-Statistiques sur le site web de l'ITIE Guinée</t>
  </si>
  <si>
    <t>Karim Lourimi</t>
  </si>
  <si>
    <t>k.lourimi@bdo.tn</t>
  </si>
  <si>
    <t>https://www.itiedoc-guinee.org/</t>
  </si>
  <si>
    <t xml:space="preserve">Divulgation systèmatique </t>
  </si>
  <si>
    <t>https://www.itiedoc-guinee.org/
https://mines.gov.gn/cadre-juridique-reglementaire/</t>
  </si>
  <si>
    <t>Page 41 à 42</t>
  </si>
  <si>
    <t>Page 42 à 45</t>
  </si>
  <si>
    <t>Page 45 à 49</t>
  </si>
  <si>
    <t>Page 53 à 55</t>
  </si>
  <si>
    <t>Page 98 à 103</t>
  </si>
  <si>
    <t>Page 49 à 50</t>
  </si>
  <si>
    <t>Page 51 à 52</t>
  </si>
  <si>
    <t xml:space="preserve">Page 51 </t>
  </si>
  <si>
    <t>Page 52</t>
  </si>
  <si>
    <t>Page 52 à 53</t>
  </si>
  <si>
    <t xml:space="preserve"> Pleinement respectée</t>
  </si>
  <si>
    <t>Page 56 et 62</t>
  </si>
  <si>
    <t>Page 61</t>
  </si>
  <si>
    <t>*</t>
  </si>
  <si>
    <t xml:space="preserve">Aucun octroi ou transfert n'a été opéré au cours de 2018. De même, la Guinée ne compte aucun titre/contrat actif ou en cours d'octroi au 31/12/2018. </t>
  </si>
  <si>
    <t>Page 57</t>
  </si>
  <si>
    <t>Page 62 à 63</t>
  </si>
  <si>
    <t>https://www.itiedoc-guinee.org/document-archive/note-technique-sur-la-cession-des-permis-dexploitation-et-des-concessions-minieres-en-republique-de-guinee/</t>
  </si>
  <si>
    <t>Page 63-64</t>
  </si>
  <si>
    <t>Page 80 à 82</t>
  </si>
  <si>
    <t xml:space="preserve">Page 80 à 82 </t>
  </si>
  <si>
    <t>Page 80 à 82 + Annexe 3</t>
  </si>
  <si>
    <t>Page 81</t>
  </si>
  <si>
    <t>https://www.itiedoc-guinee.org/document-archive/lettre-circulaire-sur-la-propriete-reelle-mmg-22-juillet-2020/</t>
  </si>
  <si>
    <t>Page 80 à 82 &amp; 310</t>
  </si>
  <si>
    <t>Page 64- 66</t>
  </si>
  <si>
    <t>Page 67- 80</t>
  </si>
  <si>
    <t>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https://mines.gov.gn/assets/uploads/2016/03/Decret-SOGUIPAMI-1.pdf
http://soguipami.net/?redirect_to=https%3A%2F%2Fsoguipami.net%2Fstatuts%2F</t>
  </si>
  <si>
    <t>ANAIM: https://www.anaim-gn.com/# 
SOGUIPAMI: https://soguipami.info/presentation-
soguipami/#
ONAP: http://onap.gov.gn/</t>
  </si>
  <si>
    <t>ANAIM :  https://www.itie-guinee.org/extrait-etats-financiers-de-lagence-nationale-damenagement-des-infrastructures-minieres/ 
SOGUIPAMI : http://soguipami.net/?redirect_to=http%3A%2F%2Fsoguipami.net%2Frapports-commissaires-aux-comptes%2F
ONAP : http://onap.gov.gn/documentation/</t>
  </si>
  <si>
    <t>https://www.anaim-gn.com/# 
https://soguipami.info/gouvernance/
http://onap.gov.gn/</t>
  </si>
  <si>
    <t>Page 68, 74 et 79</t>
  </si>
  <si>
    <t>https://mines.gov.gn/projets/conventions-minieres/</t>
  </si>
  <si>
    <t>https://mines.gov.gn/projets/conventions-minieres/
https://mines.gov.gn/ressources/bauxite/</t>
  </si>
  <si>
    <t>https://mines.gov.gn/ressources/bauxite/</t>
  </si>
  <si>
    <t>Page 116-118 &amp; 287</t>
  </si>
  <si>
    <t>Page 86,87</t>
  </si>
  <si>
    <t>Page 16</t>
  </si>
  <si>
    <t>Page 88, 89</t>
  </si>
  <si>
    <t>Page 88, 89,90</t>
  </si>
  <si>
    <t>Page 16 et 237</t>
  </si>
  <si>
    <t>Page 90</t>
  </si>
  <si>
    <t>Autres (déclaration unilatérale de l'Etat)</t>
  </si>
  <si>
    <t>Primes (1415E2)</t>
  </si>
  <si>
    <t>Bonus de signature</t>
  </si>
  <si>
    <t>Taxes sur les émissions et la pollution (114522E)</t>
  </si>
  <si>
    <t>Paiements environnementaux</t>
  </si>
  <si>
    <t>Transferts obligatoires à l’État (infrastructures et autres éléments) (1415E4)</t>
  </si>
  <si>
    <t xml:space="preserve">Paiements sociaux </t>
  </si>
  <si>
    <t>Dépenses quasi fiscales</t>
  </si>
  <si>
    <t>Page 71-73</t>
  </si>
  <si>
    <t>Page 72-73</t>
  </si>
  <si>
    <t>Page 67-78</t>
  </si>
  <si>
    <t>Page 71 &amp; 77 &amp; 79</t>
  </si>
  <si>
    <t>Page 23, 344</t>
  </si>
  <si>
    <t xml:space="preserve">Page 93, 118 </t>
  </si>
  <si>
    <t xml:space="preserve">Page 118 </t>
  </si>
  <si>
    <t xml:space="preserve">Partiellement respectée </t>
  </si>
  <si>
    <t>Page 116- 118</t>
  </si>
  <si>
    <t>Page 93-95</t>
  </si>
  <si>
    <t>Page 16 et 17</t>
  </si>
  <si>
    <t>Page 98- 103</t>
  </si>
  <si>
    <t>Page 101</t>
  </si>
  <si>
    <t>Page 99-100</t>
  </si>
  <si>
    <t>Divulgation Systématique</t>
  </si>
  <si>
    <t>https://mbudget.gov.gn/2018/03/mieux-comprendre-la-nouvelle-nomenclature-budgetaire/</t>
  </si>
  <si>
    <t>Page 96, 97</t>
  </si>
  <si>
    <t>Page 12 &amp; 101</t>
  </si>
  <si>
    <t>99 -102</t>
  </si>
  <si>
    <t>Milliards de GNF</t>
  </si>
  <si>
    <t>Si oui, combien le gouvernement devrait-il avoir transféré selon la formule de partage des revenus pour les Collectivités locales?</t>
  </si>
  <si>
    <t>Page 102, 336-343</t>
  </si>
  <si>
    <t>Le seul mécanisme en place de transferts infranationaux n'a pas été effectif en 2018 en raison de la publication des textes d'application en fin d'année.</t>
  </si>
  <si>
    <t>Page 134</t>
  </si>
  <si>
    <t>Page 99-101</t>
  </si>
  <si>
    <t>Page 96 -98 &amp; 94</t>
  </si>
  <si>
    <t>Page 104</t>
  </si>
  <si>
    <t>Milliards GNF</t>
  </si>
  <si>
    <t>Page 119 160, 161</t>
  </si>
  <si>
    <t>Page 106</t>
  </si>
  <si>
    <t>Page 106 - 108</t>
  </si>
  <si>
    <t>Recommandation 14 page 130</t>
  </si>
  <si>
    <t>Page 112</t>
  </si>
  <si>
    <t>Aucune société pétrolière ou gazière n’a été retenue dans le périmètre de conciliation 2018. La seule société de recherche des hydrocarbures qui était présente dans le secteur en Guinée, à savoir la société HYPERDYNAMICS, a cessé son activité en septembre 2017 à la suite d’une lettre adressée par l’ONAP lui notifiant l’expiration de son contrat d’exploration et de partage de production d’hydrocarbures.</t>
  </si>
  <si>
    <t>Millions d'Euro</t>
  </si>
  <si>
    <t>Page 92</t>
  </si>
  <si>
    <t>Les rapports financiers concernant l'utilisation des revenus recouvrés par les collectivités, le FIM et le BNE ne sont pas divulgués.</t>
  </si>
  <si>
    <t xml:space="preserve">La divulgation des dépenses sociales se base sur les déclarations des entreprises.
Les dépenses sociales reportées se rapportent à des subventions accordées par la CBG à l'hôpital ANAIM (appartenant à l'Etat). </t>
  </si>
  <si>
    <t xml:space="preserve">Les études d'impact environnementales ne sont pas divulguées. </t>
  </si>
  <si>
    <t>https://www.itiedoc-guinee.org/wp-content/uploads/2021/09/210908B.pdf</t>
  </si>
  <si>
    <t>https://www.itiedoc-guinee.org/document-archive/liste_actionnariat_2020/</t>
  </si>
  <si>
    <r>
      <t xml:space="preserve">
Bien que</t>
    </r>
    <r>
      <rPr>
        <b/>
        <sz val="11"/>
        <color theme="1"/>
        <rFont val="Franklin Gothic Book"/>
        <family val="2"/>
      </rPr>
      <t xml:space="preserve"> toutes </t>
    </r>
    <r>
      <rPr>
        <sz val="11"/>
        <color theme="1"/>
        <rFont val="Franklin Gothic Book"/>
        <family val="2"/>
      </rPr>
      <t xml:space="preserve">les entreprises minières ont été invitées (Lettre n°386/MMG/CAB/2020 du 25/06/2020) pour soumettre une déclaration sur la PE, l'invitation n'a pas été accompagnée par le modèle de déclaration et les instructions de reporting.
Sur les 25 entreprises aux revenus significatifs retenues dans le périmètre du rapport ITIE 2018, 2 entreprises appartiennent à l'Etat. Sur les 23 entreprises restantes, seules 9 entreprises ont soumis des déclarations sur la PE
Le Comité a identifié l'absence d'un cadre légal contraignant et de sanctions pour les sociétés défaillantes comme principaux raisons du faible taux de déclaration. Sur la base de cette conclusion, le Comité a entrepris les actions suivantes :
1. L'élaboration d'un exposé d'un loi sur la propriété réelle (https://www.itiedoc-guinee.org/document-archive/expose-des-motifs-avant-projet-de-loi-sur-la-propriete-effective/) 
2. L'élaboration d'un projet de loi sur la propriété réelle (https://www.itiedoc-guinee.org/document-archive/avant-projet-de-loi-sur-la-propriete-effective-nov-2019-en-cours-de-finalisation/)
3. L'insertion de l'article 4 dans le décret 2021-233 portant organisation et attribution de l'ITIE Guinée  qui prévoit l'obligation pour toutes les sociétés minière de déclarer leurs PR sous peine de retarit du titre minier.
Les informations sur les propriétaires légaux et leur participation au capital des entreprises minières du périmètre sont accessibles en ligne sur le site web de l'ITIE Guinée. Les données des autres entreprises sont consultables sur le registre du RCCM et sur demande.
</t>
    </r>
  </si>
  <si>
    <t>La Guinée ne compte aucun titre/License actif(ve) au 31 décembre 2018</t>
  </si>
  <si>
    <t xml:space="preserve">Aucune procédure d’appel d’offres n’a été lancée pour l’attribution d’un titre minier en 2018 . Tous les titres miniers accordés en 2018, ont été octroyés à travers la procédure «premier demandeur bénéficie du titre »
Conformément à la lettre N° 82331/MMG/CAB/CEF/2020 du MMG, en réponse à la demande d’informations sur l’accord-cadre sur la Mise en Œuvre de la Coopération « Ressources minières contre prêts », le MMG a confirmé que les titres miniers accordés en 2018 aux sociétés SPIC (ex CPI), CDM Henan de Chine et Chalco Guinea, ont été accordés conformément aux dispositions du code minier.
Une mission a été réalisée par le Comité pour l'examen des procédures d'octroi sur la base d'un échantillon (voir note  technique d'échantionnage) composé de 14 dossiers. La mission a fait l'objet d'un compte rendu qui résume l'évaluation du Comité. </t>
  </si>
  <si>
    <t>RCCM</t>
  </si>
  <si>
    <t>https://www.itiedoc-guinee.org/document-archive/expose-des-motifs-avant-projet-de-loi-sur-la-propriete-effective/</t>
  </si>
  <si>
    <t>Granite et Calcaire , volume</t>
  </si>
  <si>
    <t>Granite et Calcaire , valeur</t>
  </si>
  <si>
    <t>Sm3</t>
  </si>
  <si>
    <t>https://www.itiedoc-guinee.org/wp-content/uploads/2021/09/210930A.pdf</t>
  </si>
  <si>
    <t>NA</t>
  </si>
  <si>
    <t xml:space="preserve">Produits non exportés </t>
  </si>
  <si>
    <t xml:space="preserve">
Tous les accords identifiés et décrits au niveau des pages 90, 91 et 92 n'ont pas été reconnus  comme étant des accords de trocs ou d'infrastructures selon l'Exigence 4.3 de la Norme ITIE. 
Aucun des accords n'implique la fourniture de biens et services en échange total ou partiel de droits de prospection ou de production de ressources pétrolières, gazières ou minérales ou la livraison de matières premières à l'exception de l'accord cadre SUR LA MISE EN ŒUVRE DE LA  COOPERATION « RESSOURCES MINIERES CONTRE PRETS » signé avec la Chine. L'accord couvre l'octroi par des institutions financières chinoises de prêts en fonction des droits miniers consentis aux entreprises chinoises et où ces derniers sont accordés comme garantie à ces prêts. 
Selon la lettre N° 82331/MMG/CAB/CEF/2020 du MMG, cet accord ne constitue pas un accord de troc/infrastructure. 
Le Comité a considéré que l'accord chinois n'était pas un accord de troc puisque l'octroi des titres miniers aux entreprises chinoises a été effectué antérieurement à la signature de l'accord de financement. Le Comité considère néanmoins que abstraction de la qualification qu'on peut donner à cet accord , toutes les données requises par l'exigence 4.3  ont été divulguées dans le rapport ITIE et ce dans un objectif de transparence.
</t>
  </si>
  <si>
    <t>Milliars GNF</t>
  </si>
  <si>
    <t xml:space="preserve">Les paiements infranationaux couvrent les redevances superficiaires.
Les sociétés et les collectivités ont été sollicitées de communiquer le détail par quittance. De même, les collectivités ont été sollicitées pour faire une déclaration unilatérale pour les Sociétés non retenues dans le périmètre de rapprochement.
Néanmoins, l'écart résiduel dégagé par les travaux de rapprochement pour un montant de 2,089 milliards GNF est relativement élevé par rapport aux paiements reportés par les entreprises qui ont totalisé  5,637 milliards GNF. 
Le Comité a pris note de l'écart qui est expliqué par la transmission partielle des données au niveau des collectivités.
Le Comité a procédé à la sensibilisation des collectivités sur cet aspect lors de a denière disséminiation du rapport ITIE 2018 et envisage d'organiser une formation pour les receveurx communaux pour améliorer la qualité du reporting dans les prochains rapports.
</t>
  </si>
  <si>
    <t>Plainement respectée</t>
  </si>
  <si>
    <t xml:space="preserve">Pleinement respecté </t>
  </si>
  <si>
    <t xml:space="preserve">
L'évaluation de la conformité des procédures est présentée en section 4.9.9.4 et l'annexe 4 du rapport ITIE 2018.
Bien que cette évaluation n'a pas impacté l'avis de l'AI sur la qualité des données, le Comité est en train d'évaluer les mesures pour implémenter les recommandations n° 4 et 5 du rapport ITIE 2018.</t>
  </si>
  <si>
    <t>https://www.stat-guinee.org/images/Documents/Publications/SSN/mmg/Annuaire_Mine_2018.pdf</t>
  </si>
  <si>
    <t>https://www.itiedoc-guinee.org/document-archive/cartographie-des-flux-liquide-par-projet/</t>
  </si>
  <si>
    <t>Le modèle de déclration ITIE 2018 a été mofifié pour solliciter de rapporter les paiements  par projet. 
Le Comité a pris note du faible pourcentage de rapportage de projet et projette de lancer une étude approfondie pour identifier les contraintes à une déclaration systématique par projet .</t>
  </si>
  <si>
    <t>La date de la demande n'est pas disponible pour tous les titres miniers. Pour les sociétés retenues dans le périmètre, les sociétés/concessions  concernées sont :
1. COMPAGNIE DES BAUXITES DE GUINEE
2. SOCIETE ANGLOGOLD ASHANTI DE GUINEE
3. SOCIETE MINIERE DE DINGUIRAYE
4. SOCIETE HENAN CHINE
5. COMPAGNIE DE BAUXITE DE KINDIA
6. GUINEA ALUMINA CORPORATION S.A
Vu l'ancienneté de certaines de sociétés (CBG, CBK)  opérant bien avant  la création de la direction du cadastre, les données n'ont pas pu être retrouvée. 
Pour les autres sociétés, les recherches sont en cours pour compléter les données manquantes.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</si>
</sst>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 #,##0.00_ ;_ * \-#,##0.00_ ;_ * &quot;-&quot;??_ ;_ @_ "/>
    <numFmt numFmtId="165" formatCode="_ * #,##0_ ;_ * \-#,##0_ ;_ * &quot;-&quot;??_ ;_ @_ "/>
    <numFmt numFmtId="166" formatCode="yyyy\-mm\-dd"/>
    <numFmt numFmtId="167" formatCode="_ * #,##0.0000_ ;_ * \-#,##0.0000_ ;_ * &quot;-&quot;??_ ;_ @_ "/>
    <numFmt numFmtId="168" formatCode="_-* #,##0.00\ _€_-;\-* #,##0.00\ _€_-;_-* &quot;-&quot;??\ _€_-;_-@_-"/>
    <numFmt numFmtId="169" formatCode="_-* #,##0_-;\-* #,##0_-;_-* &quot;-&quot;??_-;_-@_-"/>
  </numFmts>
  <fonts count="95" x14ac:knownFonts="1">
    <font>
      <sz val="12"/>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b/>
      <sz val="14"/>
      <color rgb="FF00000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i/>
      <sz val="10.5"/>
      <color rgb="FF7F7F7F"/>
      <name val="Calibri"/>
      <family val="2"/>
    </font>
    <font>
      <b/>
      <sz val="12"/>
      <color theme="1"/>
      <name val="Franklin Gothic Book"/>
      <family val="2"/>
    </font>
    <font>
      <sz val="10.5"/>
      <color theme="1"/>
      <name val="Franklin Gothic Book"/>
      <family val="2"/>
    </font>
    <font>
      <b/>
      <sz val="16"/>
      <color theme="1"/>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i/>
      <vertAlign val="superscript"/>
      <sz val="11"/>
      <name val="Franklin Gothic Book"/>
      <family val="2"/>
    </font>
    <font>
      <b/>
      <u/>
      <sz val="11"/>
      <color rgb="FF000000"/>
      <name val="Franklin Gothic Book"/>
      <family val="2"/>
    </font>
    <font>
      <vertAlign val="superscript"/>
      <sz val="12"/>
      <color theme="1"/>
      <name val="Calibri"/>
      <family val="2"/>
      <scheme val="minor"/>
    </font>
    <font>
      <b/>
      <sz val="20"/>
      <color rgb="FF000000"/>
      <name val="Franklin Gothic Book"/>
      <family val="2"/>
    </font>
    <font>
      <b/>
      <sz val="20"/>
      <color theme="1"/>
      <name val="Franklin Gothic Book"/>
      <family val="2"/>
    </font>
    <font>
      <i/>
      <sz val="12"/>
      <color rgb="FF000000"/>
      <name val="Calibri"/>
      <family val="2"/>
      <scheme val="minor"/>
    </font>
    <font>
      <b/>
      <i/>
      <u/>
      <sz val="12"/>
      <color theme="1"/>
      <name val="Franklin Gothic Book"/>
      <family val="2"/>
    </font>
    <font>
      <b/>
      <i/>
      <u/>
      <sz val="12"/>
      <color rgb="FF000000"/>
      <name val="Franklin Gothic Book"/>
      <family val="2"/>
    </font>
    <font>
      <b/>
      <i/>
      <sz val="12"/>
      <color theme="1"/>
      <name val="Franklin Gothic Book"/>
      <family val="2"/>
    </font>
    <font>
      <u/>
      <sz val="12"/>
      <color theme="10"/>
      <name val="Franklin Gothic Book"/>
      <family val="2"/>
    </font>
    <font>
      <i/>
      <sz val="12"/>
      <name val="Franklin Gothic Book"/>
      <family val="2"/>
    </font>
    <font>
      <i/>
      <u/>
      <sz val="12"/>
      <color theme="10"/>
      <name val="Franklin Gothic Book"/>
      <family val="2"/>
    </font>
    <font>
      <i/>
      <u/>
      <sz val="12"/>
      <color rgb="FF000000"/>
      <name val="Franklin Gothic Book"/>
      <family val="2"/>
    </font>
    <font>
      <b/>
      <sz val="12"/>
      <color theme="0"/>
      <name val="Franklin Gothic Book"/>
      <family val="2"/>
    </font>
    <font>
      <b/>
      <sz val="12"/>
      <name val="Franklin Gothic Book"/>
      <family val="2"/>
    </font>
    <font>
      <b/>
      <u/>
      <sz val="12"/>
      <color rgb="FF0070C0"/>
      <name val="Franklin Gothic Book"/>
      <family val="2"/>
    </font>
    <font>
      <b/>
      <sz val="10.5"/>
      <name val="Franklin Gothic Book"/>
      <family val="2"/>
    </font>
    <font>
      <b/>
      <sz val="10"/>
      <color rgb="FF0076AF"/>
      <name val="Franklin Gothic Book"/>
      <family val="2"/>
    </font>
    <font>
      <b/>
      <sz val="14"/>
      <color rgb="FF0076AF"/>
      <name val="Franklin Gothic Book"/>
      <family val="2"/>
    </font>
    <font>
      <b/>
      <i/>
      <sz val="12"/>
      <name val="Franklin Gothic Book"/>
      <family val="2"/>
    </font>
    <font>
      <i/>
      <u/>
      <sz val="12"/>
      <name val="Franklin Gothic Book"/>
      <family val="2"/>
    </font>
    <font>
      <sz val="12"/>
      <name val="Franklin Gothic Book"/>
      <family val="2"/>
    </font>
    <font>
      <b/>
      <sz val="10.5"/>
      <color theme="1"/>
      <name val="Franklin Gothic Book"/>
      <family val="2"/>
    </font>
    <font>
      <i/>
      <sz val="10.5"/>
      <color theme="1"/>
      <name val="Franklin Gothic Book"/>
      <family val="2"/>
    </font>
    <font>
      <i/>
      <u/>
      <sz val="10.5"/>
      <color rgb="FF0076AF"/>
      <name val="Franklin Gothic Book"/>
      <family val="2"/>
    </font>
    <font>
      <i/>
      <sz val="10.5"/>
      <color rgb="FF7F7F7F"/>
      <name val="Franklin Gothic Book"/>
      <family val="2"/>
    </font>
    <font>
      <b/>
      <i/>
      <u/>
      <sz val="10.5"/>
      <color theme="1"/>
      <name val="Franklin Gothic Book"/>
      <family val="2"/>
    </font>
    <font>
      <sz val="10.5"/>
      <name val="Franklin Gothic Book"/>
      <family val="2"/>
    </font>
    <font>
      <u/>
      <sz val="10.5"/>
      <color rgb="FF0076AF"/>
      <name val="Franklin Gothic Book"/>
      <family val="2"/>
    </font>
    <font>
      <sz val="10.5"/>
      <color theme="10"/>
      <name val="Franklin Gothic Book"/>
      <family val="2"/>
    </font>
    <font>
      <i/>
      <sz val="10.5"/>
      <name val="Franklin Gothic Book"/>
      <family val="2"/>
    </font>
    <font>
      <b/>
      <sz val="10.5"/>
      <color theme="10"/>
      <name val="Franklin Gothic Book"/>
      <family val="2"/>
    </font>
    <font>
      <i/>
      <u/>
      <sz val="10.5"/>
      <name val="Franklin Gothic Book"/>
      <family val="2"/>
    </font>
    <font>
      <sz val="11"/>
      <color rgb="FFFF0000"/>
      <name val="Franklin Gothic Book"/>
      <family val="2"/>
    </font>
    <font>
      <sz val="12"/>
      <color rgb="FFFF0000"/>
      <name val="Calibri"/>
      <family val="2"/>
      <scheme val="minor"/>
    </font>
    <font>
      <i/>
      <sz val="11"/>
      <color rgb="FFFF0000"/>
      <name val="Franklin Gothic Book"/>
      <family val="2"/>
    </font>
  </fonts>
  <fills count="16">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rgb="FFF7A516"/>
        <bgColor indexed="64"/>
      </patternFill>
    </fill>
    <fill>
      <patternFill patternType="solid">
        <fgColor theme="2"/>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165B8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2F2F2"/>
        <bgColor theme="4" tint="0.79998168889431442"/>
      </patternFill>
    </fill>
  </fills>
  <borders count="68">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top/>
      <bottom style="medium">
        <color theme="0"/>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right/>
      <top style="medium">
        <color indexed="64"/>
      </top>
      <bottom style="medium">
        <color rgb="FF188FBB"/>
      </bottom>
      <diagonal/>
    </border>
    <border>
      <left/>
      <right/>
      <top/>
      <bottom style="medium">
        <color rgb="FF0076AF"/>
      </bottom>
      <diagonal/>
    </border>
    <border>
      <left style="medium">
        <color indexed="64"/>
      </left>
      <right/>
      <top/>
      <bottom/>
      <diagonal/>
    </border>
    <border>
      <left/>
      <right/>
      <top style="medium">
        <color theme="0"/>
      </top>
      <bottom/>
      <diagonal/>
    </border>
  </borders>
  <cellStyleXfs count="9">
    <xf numFmtId="0" fontId="0" fillId="0" borderId="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4" fillId="0" borderId="0" applyNumberFormat="0" applyFill="0" applyBorder="0" applyAlignment="0" applyProtection="0"/>
    <xf numFmtId="164" fontId="29" fillId="0" borderId="0" applyFont="0" applyFill="0" applyBorder="0" applyAlignment="0" applyProtection="0"/>
    <xf numFmtId="0" fontId="29" fillId="0" borderId="0"/>
    <xf numFmtId="0" fontId="37" fillId="0" borderId="0" applyNumberFormat="0" applyFill="0" applyBorder="0" applyAlignment="0" applyProtection="0"/>
    <xf numFmtId="43" fontId="2" fillId="0" borderId="0" applyFont="0" applyFill="0" applyBorder="0" applyAlignment="0" applyProtection="0"/>
  </cellStyleXfs>
  <cellXfs count="508">
    <xf numFmtId="0" fontId="0" fillId="0" borderId="0" xfId="0"/>
    <xf numFmtId="0" fontId="5" fillId="0" borderId="0" xfId="0" applyFont="1"/>
    <xf numFmtId="0" fontId="6" fillId="0" borderId="0" xfId="2" applyFont="1" applyFill="1" applyBorder="1" applyAlignment="1">
      <alignment horizontal="left" vertical="center"/>
    </xf>
    <xf numFmtId="0" fontId="7" fillId="0" borderId="0" xfId="2" applyFont="1" applyFill="1" applyBorder="1" applyAlignment="1">
      <alignment horizontal="left" vertical="center"/>
    </xf>
    <xf numFmtId="0" fontId="8" fillId="0" borderId="0" xfId="2" applyFont="1" applyFill="1" applyBorder="1" applyAlignment="1">
      <alignment horizontal="left" vertical="center"/>
    </xf>
    <xf numFmtId="0" fontId="6" fillId="0" borderId="0" xfId="2" applyFont="1" applyFill="1" applyAlignment="1">
      <alignment horizontal="left" vertical="center"/>
    </xf>
    <xf numFmtId="0" fontId="9" fillId="0" borderId="0" xfId="2" applyFont="1" applyFill="1" applyAlignment="1">
      <alignment horizontal="left" vertical="center"/>
    </xf>
    <xf numFmtId="0" fontId="10" fillId="3" borderId="3" xfId="2" applyFont="1" applyFill="1" applyBorder="1" applyAlignment="1">
      <alignment vertical="center" wrapText="1"/>
    </xf>
    <xf numFmtId="0" fontId="9" fillId="0" borderId="8" xfId="2" applyFont="1" applyFill="1" applyBorder="1" applyAlignment="1">
      <alignment horizontal="left" vertical="center"/>
    </xf>
    <xf numFmtId="0" fontId="10" fillId="3" borderId="8" xfId="2" applyFont="1" applyFill="1" applyBorder="1" applyAlignment="1">
      <alignment vertical="center" wrapText="1"/>
    </xf>
    <xf numFmtId="0" fontId="0" fillId="0" borderId="10" xfId="0" applyBorder="1"/>
    <xf numFmtId="0" fontId="9" fillId="0" borderId="10" xfId="2" applyFont="1" applyFill="1" applyBorder="1" applyAlignment="1">
      <alignment horizontal="left" vertical="center"/>
    </xf>
    <xf numFmtId="0" fontId="10" fillId="3" borderId="10" xfId="2" applyFont="1" applyFill="1" applyBorder="1" applyAlignment="1">
      <alignment vertical="center" wrapText="1"/>
    </xf>
    <xf numFmtId="0" fontId="9" fillId="0" borderId="7" xfId="2" applyFont="1" applyFill="1" applyBorder="1" applyAlignment="1">
      <alignment horizontal="left" vertical="center"/>
    </xf>
    <xf numFmtId="0" fontId="9" fillId="0" borderId="9" xfId="2" applyFont="1" applyFill="1" applyBorder="1" applyAlignment="1">
      <alignment horizontal="left" vertical="center"/>
    </xf>
    <xf numFmtId="0" fontId="0" fillId="0" borderId="0" xfId="0" applyAlignment="1">
      <alignment horizontal="left"/>
    </xf>
    <xf numFmtId="0" fontId="0" fillId="0" borderId="0" xfId="0" applyAlignment="1"/>
    <xf numFmtId="0" fontId="9" fillId="0" borderId="8" xfId="2" applyFont="1" applyFill="1" applyBorder="1" applyAlignment="1">
      <alignment vertical="center"/>
    </xf>
    <xf numFmtId="0" fontId="10" fillId="0" borderId="6" xfId="2" applyFont="1" applyFill="1" applyBorder="1" applyAlignment="1">
      <alignment horizontal="left" vertical="center" wrapText="1" indent="1"/>
    </xf>
    <xf numFmtId="0" fontId="10" fillId="0" borderId="8" xfId="2" applyFont="1" applyFill="1" applyBorder="1" applyAlignment="1">
      <alignment horizontal="left" vertical="center" wrapText="1" indent="1"/>
    </xf>
    <xf numFmtId="0" fontId="10" fillId="0" borderId="8" xfId="2" applyFont="1" applyFill="1" applyBorder="1" applyAlignment="1">
      <alignment horizontal="left" vertical="center" wrapText="1" indent="3"/>
    </xf>
    <xf numFmtId="0" fontId="12" fillId="0" borderId="6" xfId="1" applyFont="1" applyFill="1" applyBorder="1" applyAlignment="1">
      <alignment horizontal="left" vertical="center" wrapText="1"/>
    </xf>
    <xf numFmtId="0" fontId="9" fillId="0" borderId="8" xfId="2" applyFont="1" applyFill="1" applyBorder="1" applyAlignment="1">
      <alignment vertical="center" wrapText="1"/>
    </xf>
    <xf numFmtId="0" fontId="9" fillId="0" borderId="8" xfId="2" applyFont="1" applyFill="1" applyBorder="1" applyAlignment="1">
      <alignment horizontal="left" vertical="center" wrapText="1"/>
    </xf>
    <xf numFmtId="0" fontId="10" fillId="0" borderId="8" xfId="2" applyFont="1" applyFill="1" applyBorder="1" applyAlignment="1">
      <alignment vertical="center" wrapText="1"/>
    </xf>
    <xf numFmtId="0" fontId="20" fillId="0" borderId="0" xfId="2" applyFont="1" applyFill="1" applyBorder="1" applyAlignment="1">
      <alignment horizontal="left" vertical="center" wrapText="1"/>
    </xf>
    <xf numFmtId="0" fontId="20" fillId="0" borderId="0" xfId="2" applyFont="1" applyFill="1" applyAlignment="1">
      <alignment horizontal="left" vertical="center" wrapText="1"/>
    </xf>
    <xf numFmtId="0" fontId="20" fillId="0" borderId="11" xfId="2" applyFont="1" applyFill="1" applyBorder="1" applyAlignment="1">
      <alignment horizontal="left" vertical="center" wrapText="1"/>
    </xf>
    <xf numFmtId="0" fontId="21" fillId="4" borderId="11" xfId="2" applyFont="1" applyFill="1" applyBorder="1" applyAlignment="1">
      <alignment horizontal="left" vertical="center" wrapText="1"/>
    </xf>
    <xf numFmtId="0" fontId="9" fillId="2" borderId="8" xfId="2" applyFont="1" applyFill="1" applyBorder="1" applyAlignment="1">
      <alignment vertical="center"/>
    </xf>
    <xf numFmtId="0" fontId="6" fillId="0" borderId="8" xfId="2" applyFont="1" applyFill="1" applyBorder="1" applyAlignment="1">
      <alignment horizontal="left" vertical="center"/>
    </xf>
    <xf numFmtId="0" fontId="9" fillId="5" borderId="8" xfId="2" applyFont="1" applyFill="1" applyBorder="1" applyAlignment="1">
      <alignment horizontal="left" vertical="center"/>
    </xf>
    <xf numFmtId="0" fontId="20" fillId="0" borderId="8" xfId="2" applyFont="1" applyFill="1" applyBorder="1" applyAlignment="1">
      <alignment horizontal="left" vertical="center" wrapText="1"/>
    </xf>
    <xf numFmtId="0" fontId="9" fillId="5" borderId="10" xfId="2" applyFont="1" applyFill="1" applyBorder="1" applyAlignment="1">
      <alignment horizontal="left" vertical="center"/>
    </xf>
    <xf numFmtId="0" fontId="0" fillId="0" borderId="8" xfId="0" applyBorder="1"/>
    <xf numFmtId="0" fontId="0" fillId="0" borderId="8" xfId="0" applyBorder="1" applyAlignment="1">
      <alignment vertical="center"/>
    </xf>
    <xf numFmtId="0" fontId="17" fillId="0" borderId="0" xfId="2" applyFont="1" applyFill="1" applyBorder="1" applyAlignment="1">
      <alignment horizontal="left" vertical="center" wrapText="1"/>
    </xf>
    <xf numFmtId="0" fontId="21" fillId="4" borderId="0" xfId="2" applyFont="1" applyFill="1" applyBorder="1" applyAlignment="1">
      <alignment horizontal="left" vertical="center" wrapText="1"/>
    </xf>
    <xf numFmtId="0" fontId="3" fillId="0" borderId="0" xfId="0" applyFont="1"/>
    <xf numFmtId="0" fontId="6" fillId="0" borderId="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7" fillId="0" borderId="8" xfId="2" applyFont="1" applyFill="1" applyBorder="1" applyAlignment="1">
      <alignment horizontal="left" vertical="center"/>
    </xf>
    <xf numFmtId="0" fontId="8" fillId="0" borderId="8" xfId="2" applyFont="1" applyFill="1" applyBorder="1" applyAlignment="1">
      <alignment horizontal="left" vertical="center"/>
    </xf>
    <xf numFmtId="0" fontId="9" fillId="2" borderId="8" xfId="2" applyFont="1" applyFill="1" applyBorder="1" applyAlignment="1">
      <alignment horizontal="left" vertical="center"/>
    </xf>
    <xf numFmtId="0" fontId="6" fillId="0" borderId="10" xfId="2" applyFont="1" applyFill="1" applyBorder="1" applyAlignment="1">
      <alignment horizontal="left" vertical="center"/>
    </xf>
    <xf numFmtId="0" fontId="6" fillId="0" borderId="5" xfId="2" applyFont="1" applyFill="1" applyBorder="1" applyAlignment="1">
      <alignment horizontal="left" vertical="center"/>
    </xf>
    <xf numFmtId="0" fontId="7" fillId="0" borderId="6" xfId="2" applyFont="1" applyFill="1" applyBorder="1" applyAlignment="1">
      <alignment horizontal="left" vertical="center"/>
    </xf>
    <xf numFmtId="0" fontId="6" fillId="0" borderId="6" xfId="2" applyFont="1" applyFill="1" applyBorder="1" applyAlignment="1">
      <alignment horizontal="left" vertical="center"/>
    </xf>
    <xf numFmtId="0" fontId="11" fillId="0" borderId="8" xfId="1" applyFont="1" applyFill="1" applyBorder="1" applyAlignment="1">
      <alignment horizontal="left" vertical="center" wrapText="1" indent="1"/>
    </xf>
    <xf numFmtId="0" fontId="11" fillId="0" borderId="8" xfId="1" applyFont="1" applyFill="1" applyBorder="1" applyAlignment="1">
      <alignment horizontal="left" vertical="center" wrapText="1" indent="2"/>
    </xf>
    <xf numFmtId="0" fontId="6" fillId="0" borderId="7" xfId="2" applyFont="1" applyFill="1" applyBorder="1" applyAlignment="1">
      <alignment horizontal="left" vertical="center"/>
    </xf>
    <xf numFmtId="0" fontId="19" fillId="0" borderId="8" xfId="2" applyFont="1" applyFill="1" applyBorder="1" applyAlignment="1">
      <alignment horizontal="left" vertical="center" wrapText="1"/>
    </xf>
    <xf numFmtId="0" fontId="21" fillId="4" borderId="8" xfId="2" applyFont="1" applyFill="1" applyBorder="1" applyAlignment="1">
      <alignment horizontal="left" vertical="center" wrapText="1"/>
    </xf>
    <xf numFmtId="0" fontId="11" fillId="0" borderId="10" xfId="1" applyFont="1" applyFill="1" applyBorder="1" applyAlignment="1">
      <alignment horizontal="left" vertical="center" wrapText="1" indent="1"/>
    </xf>
    <xf numFmtId="0" fontId="11" fillId="0" borderId="8" xfId="1" applyFont="1" applyFill="1" applyBorder="1" applyAlignment="1">
      <alignment horizontal="left" vertical="center" wrapText="1" indent="3"/>
    </xf>
    <xf numFmtId="0" fontId="0" fillId="0" borderId="9" xfId="0" applyBorder="1"/>
    <xf numFmtId="0" fontId="0" fillId="0" borderId="9" xfId="0" applyFill="1" applyBorder="1"/>
    <xf numFmtId="0" fontId="0" fillId="0" borderId="10" xfId="0" applyFill="1" applyBorder="1"/>
    <xf numFmtId="0" fontId="11" fillId="0" borderId="10" xfId="1" applyFont="1" applyFill="1" applyBorder="1" applyAlignment="1">
      <alignment horizontal="left" vertical="center" wrapText="1" indent="3"/>
    </xf>
    <xf numFmtId="0" fontId="20" fillId="0" borderId="10" xfId="2" applyFont="1" applyFill="1" applyBorder="1" applyAlignment="1">
      <alignment horizontal="left" vertical="center" wrapText="1"/>
    </xf>
    <xf numFmtId="0" fontId="10" fillId="0" borderId="8" xfId="2" applyFont="1" applyFill="1" applyBorder="1" applyAlignment="1">
      <alignment horizontal="left" vertical="center" indent="1"/>
    </xf>
    <xf numFmtId="0" fontId="10" fillId="0" borderId="8" xfId="2" applyFont="1" applyFill="1" applyBorder="1" applyAlignment="1">
      <alignment horizontal="left" vertical="center" indent="3"/>
    </xf>
    <xf numFmtId="0" fontId="13" fillId="3" borderId="8" xfId="2" applyFont="1" applyFill="1" applyBorder="1" applyAlignment="1">
      <alignment vertical="center"/>
    </xf>
    <xf numFmtId="0" fontId="11" fillId="0" borderId="8" xfId="1" applyFont="1" applyFill="1" applyBorder="1" applyAlignment="1">
      <alignment horizontal="left" vertical="center" wrapText="1"/>
    </xf>
    <xf numFmtId="0" fontId="8" fillId="0" borderId="5" xfId="2" applyFont="1" applyFill="1" applyBorder="1" applyAlignment="1">
      <alignment horizontal="left" vertical="center"/>
    </xf>
    <xf numFmtId="0" fontId="8" fillId="0" borderId="7" xfId="2" applyFont="1" applyFill="1" applyBorder="1" applyAlignment="1">
      <alignment horizontal="left" vertical="center"/>
    </xf>
    <xf numFmtId="0" fontId="17" fillId="0" borderId="7" xfId="2" applyFont="1" applyFill="1" applyBorder="1" applyAlignment="1">
      <alignment horizontal="left" vertical="center"/>
    </xf>
    <xf numFmtId="0" fontId="9" fillId="0" borderId="13" xfId="2" applyFont="1" applyFill="1" applyBorder="1" applyAlignment="1">
      <alignment horizontal="left" vertical="center"/>
    </xf>
    <xf numFmtId="0" fontId="9" fillId="0" borderId="14" xfId="2" applyFont="1" applyFill="1" applyBorder="1" applyAlignment="1">
      <alignment horizontal="left" vertical="center"/>
    </xf>
    <xf numFmtId="0" fontId="20" fillId="0" borderId="14" xfId="2" applyFont="1" applyFill="1" applyBorder="1" applyAlignment="1">
      <alignment horizontal="left" vertical="center" wrapText="1"/>
    </xf>
    <xf numFmtId="0" fontId="10" fillId="3" borderId="14" xfId="2" applyFont="1" applyFill="1" applyBorder="1" applyAlignment="1">
      <alignment vertical="center" wrapText="1"/>
    </xf>
    <xf numFmtId="0" fontId="0" fillId="0" borderId="14" xfId="0" applyBorder="1"/>
    <xf numFmtId="0" fontId="9" fillId="5" borderId="14" xfId="2" applyFont="1" applyFill="1" applyBorder="1" applyAlignment="1">
      <alignment horizontal="left" vertical="center"/>
    </xf>
    <xf numFmtId="0" fontId="11" fillId="0" borderId="14" xfId="1" applyFont="1" applyFill="1" applyBorder="1" applyAlignment="1">
      <alignment horizontal="left" vertical="center" wrapText="1" indent="3"/>
    </xf>
    <xf numFmtId="0" fontId="13" fillId="0" borderId="8" xfId="2" applyFont="1" applyFill="1" applyBorder="1" applyAlignment="1">
      <alignment horizontal="left" vertical="center" wrapText="1"/>
    </xf>
    <xf numFmtId="0" fontId="0" fillId="0" borderId="7" xfId="0" applyBorder="1"/>
    <xf numFmtId="0" fontId="9" fillId="0" borderId="7" xfId="0" applyFont="1" applyBorder="1"/>
    <xf numFmtId="0" fontId="9" fillId="0" borderId="8" xfId="0" applyFont="1" applyBorder="1"/>
    <xf numFmtId="0" fontId="20" fillId="0" borderId="8" xfId="2" applyFont="1" applyFill="1" applyBorder="1" applyAlignment="1">
      <alignment horizontal="left" vertical="center"/>
    </xf>
    <xf numFmtId="0" fontId="9" fillId="0" borderId="8" xfId="0" applyFont="1" applyBorder="1" applyAlignment="1">
      <alignment wrapText="1"/>
    </xf>
    <xf numFmtId="0" fontId="10" fillId="0" borderId="8" xfId="2" applyFont="1" applyFill="1" applyBorder="1" applyAlignment="1">
      <alignment horizontal="left" vertical="center" wrapText="1"/>
    </xf>
    <xf numFmtId="0" fontId="0" fillId="0" borderId="10" xfId="0" applyBorder="1" applyAlignment="1">
      <alignment wrapText="1"/>
    </xf>
    <xf numFmtId="0" fontId="10" fillId="0" borderId="14" xfId="2" applyFont="1" applyFill="1" applyBorder="1" applyAlignment="1">
      <alignment horizontal="left" vertical="center" wrapText="1"/>
    </xf>
    <xf numFmtId="0" fontId="11" fillId="6" borderId="8" xfId="1" applyFont="1" applyFill="1" applyBorder="1" applyAlignment="1">
      <alignment horizontal="left" vertical="center" wrapText="1" indent="3"/>
    </xf>
    <xf numFmtId="0" fontId="3" fillId="0" borderId="7" xfId="0" applyFont="1" applyFill="1" applyBorder="1" applyAlignment="1">
      <alignment horizontal="left" vertical="center" wrapText="1"/>
    </xf>
    <xf numFmtId="0" fontId="3" fillId="0" borderId="7" xfId="0" applyFont="1" applyBorder="1"/>
    <xf numFmtId="0" fontId="3" fillId="0" borderId="9" xfId="0" applyFont="1" applyBorder="1"/>
    <xf numFmtId="0" fontId="21" fillId="0" borderId="8" xfId="2" applyFont="1" applyFill="1" applyBorder="1" applyAlignment="1">
      <alignment horizontal="left" vertical="center" wrapText="1"/>
    </xf>
    <xf numFmtId="0" fontId="0" fillId="0" borderId="8" xfId="0" applyFill="1" applyBorder="1"/>
    <xf numFmtId="0" fontId="7" fillId="0" borderId="6" xfId="2" applyFont="1" applyFill="1" applyBorder="1" applyAlignment="1">
      <alignment horizontal="left" vertical="center" wrapText="1"/>
    </xf>
    <xf numFmtId="0" fontId="10" fillId="0" borderId="8" xfId="2" applyFont="1" applyFill="1" applyBorder="1" applyAlignment="1">
      <alignment vertical="center"/>
    </xf>
    <xf numFmtId="0" fontId="18" fillId="0" borderId="8" xfId="0" applyFont="1" applyBorder="1" applyAlignment="1">
      <alignment vertical="center"/>
    </xf>
    <xf numFmtId="0" fontId="18" fillId="0" borderId="8" xfId="0" applyFont="1" applyBorder="1" applyAlignment="1">
      <alignment vertical="center" wrapText="1"/>
    </xf>
    <xf numFmtId="0" fontId="9" fillId="0" borderId="8" xfId="0" applyFont="1" applyBorder="1" applyAlignment="1">
      <alignment vertical="center"/>
    </xf>
    <xf numFmtId="0" fontId="3" fillId="0" borderId="7" xfId="0" applyFont="1" applyFill="1" applyBorder="1" applyAlignment="1">
      <alignment vertical="center"/>
    </xf>
    <xf numFmtId="0" fontId="0" fillId="0" borderId="8" xfId="0" applyFill="1" applyBorder="1" applyAlignment="1">
      <alignment vertical="center"/>
    </xf>
    <xf numFmtId="0" fontId="3" fillId="0" borderId="7" xfId="0" applyFont="1" applyBorder="1" applyAlignment="1">
      <alignment vertical="center"/>
    </xf>
    <xf numFmtId="0" fontId="0" fillId="0" borderId="10" xfId="0" applyBorder="1" applyAlignment="1">
      <alignment horizontal="left"/>
    </xf>
    <xf numFmtId="0" fontId="0" fillId="0" borderId="7" xfId="0" applyFill="1" applyBorder="1"/>
    <xf numFmtId="0" fontId="0" fillId="0" borderId="10" xfId="0" applyBorder="1" applyAlignment="1"/>
    <xf numFmtId="0" fontId="10" fillId="3" borderId="8" xfId="2" applyFont="1" applyFill="1" applyBorder="1" applyAlignment="1">
      <alignment horizontal="center" vertical="center" wrapText="1"/>
    </xf>
    <xf numFmtId="0" fontId="9" fillId="0" borderId="8" xfId="2" applyFont="1" applyFill="1" applyBorder="1" applyAlignment="1">
      <alignment horizontal="center" vertical="center"/>
    </xf>
    <xf numFmtId="0" fontId="9" fillId="0" borderId="0" xfId="2" applyFont="1" applyFill="1" applyBorder="1" applyAlignment="1">
      <alignment horizontal="left" vertical="center"/>
    </xf>
    <xf numFmtId="0" fontId="10" fillId="0" borderId="29" xfId="2" applyFont="1" applyFill="1" applyBorder="1" applyAlignment="1" applyProtection="1">
      <alignment vertical="center"/>
      <protection locked="0"/>
    </xf>
    <xf numFmtId="0" fontId="18" fillId="0" borderId="30" xfId="2" applyFont="1" applyFill="1" applyBorder="1" applyAlignment="1">
      <alignment horizontal="left" vertical="center"/>
    </xf>
    <xf numFmtId="0" fontId="10" fillId="0" borderId="31" xfId="2" applyFont="1" applyFill="1" applyBorder="1" applyAlignment="1">
      <alignment vertical="center"/>
    </xf>
    <xf numFmtId="0" fontId="18" fillId="0" borderId="32" xfId="2" applyFont="1" applyFill="1" applyBorder="1" applyAlignment="1">
      <alignment horizontal="left" vertical="center"/>
    </xf>
    <xf numFmtId="0" fontId="9" fillId="0" borderId="0" xfId="2" applyFont="1" applyFill="1" applyBorder="1" applyAlignment="1">
      <alignment horizontal="right" vertical="center"/>
    </xf>
    <xf numFmtId="0" fontId="42" fillId="0" borderId="0" xfId="2" applyFont="1" applyFill="1" applyAlignment="1">
      <alignment horizontal="left" vertical="center"/>
    </xf>
    <xf numFmtId="0" fontId="42" fillId="0" borderId="0" xfId="2" applyFont="1" applyFill="1" applyBorder="1" applyAlignment="1">
      <alignment horizontal="left" vertical="center"/>
    </xf>
    <xf numFmtId="0" fontId="43" fillId="0" borderId="0" xfId="2" applyFont="1" applyFill="1" applyAlignment="1">
      <alignment horizontal="left" vertical="center"/>
    </xf>
    <xf numFmtId="0" fontId="43" fillId="0" borderId="0" xfId="2" applyFont="1" applyFill="1" applyBorder="1" applyAlignment="1">
      <alignment horizontal="left" vertical="center"/>
    </xf>
    <xf numFmtId="0" fontId="44" fillId="0" borderId="0" xfId="2" applyFont="1" applyFill="1" applyBorder="1" applyAlignment="1">
      <alignment horizontal="left" vertical="center"/>
    </xf>
    <xf numFmtId="0" fontId="44" fillId="3" borderId="41" xfId="2" applyFont="1" applyFill="1" applyBorder="1" applyAlignment="1">
      <alignment horizontal="left" vertical="center"/>
    </xf>
    <xf numFmtId="0" fontId="9" fillId="9" borderId="0" xfId="2" applyFont="1" applyFill="1" applyAlignment="1">
      <alignment horizontal="left" vertical="center"/>
    </xf>
    <xf numFmtId="0" fontId="45" fillId="2" borderId="41" xfId="2" applyFont="1" applyFill="1" applyBorder="1" applyAlignment="1">
      <alignment horizontal="left" vertical="center"/>
    </xf>
    <xf numFmtId="0" fontId="45" fillId="0" borderId="41" xfId="2" applyFont="1" applyFill="1" applyBorder="1" applyAlignment="1">
      <alignment horizontal="left" vertical="center"/>
    </xf>
    <xf numFmtId="0" fontId="43" fillId="0" borderId="0" xfId="2" quotePrefix="1" applyFont="1" applyFill="1" applyBorder="1" applyAlignment="1">
      <alignment horizontal="left" vertical="center"/>
    </xf>
    <xf numFmtId="0" fontId="27" fillId="0" borderId="0" xfId="2" applyFont="1" applyFill="1" applyBorder="1" applyAlignment="1" applyProtection="1">
      <alignment vertical="center"/>
      <protection locked="0"/>
    </xf>
    <xf numFmtId="0" fontId="43" fillId="0" borderId="0" xfId="2" applyFont="1" applyFill="1" applyBorder="1" applyAlignment="1">
      <alignment vertical="center"/>
    </xf>
    <xf numFmtId="0" fontId="46" fillId="0" borderId="0" xfId="2" applyFont="1" applyFill="1" applyAlignment="1">
      <alignment horizontal="left" vertical="center"/>
    </xf>
    <xf numFmtId="0" fontId="46" fillId="0" borderId="0" xfId="2" applyFont="1" applyFill="1" applyBorder="1" applyAlignment="1">
      <alignment horizontal="left" vertical="center"/>
    </xf>
    <xf numFmtId="0" fontId="7" fillId="0" borderId="30" xfId="2" applyFont="1" applyFill="1" applyBorder="1" applyAlignment="1" applyProtection="1">
      <alignment horizontal="left" vertical="center"/>
      <protection locked="0"/>
    </xf>
    <xf numFmtId="0" fontId="6" fillId="0" borderId="30" xfId="2" applyFont="1" applyFill="1" applyBorder="1" applyAlignment="1">
      <alignment horizontal="left" vertical="center"/>
    </xf>
    <xf numFmtId="0" fontId="7" fillId="0" borderId="30" xfId="2" applyFont="1" applyFill="1" applyBorder="1" applyAlignment="1">
      <alignment horizontal="left" vertical="center"/>
    </xf>
    <xf numFmtId="0" fontId="8" fillId="0" borderId="30" xfId="2" applyFont="1" applyFill="1" applyBorder="1" applyAlignment="1">
      <alignment horizontal="left" vertical="center"/>
    </xf>
    <xf numFmtId="0" fontId="47" fillId="0" borderId="36" xfId="2" applyFont="1" applyFill="1" applyBorder="1" applyAlignment="1">
      <alignment vertical="center"/>
    </xf>
    <xf numFmtId="0" fontId="19" fillId="0" borderId="29" xfId="2" applyFont="1" applyFill="1" applyBorder="1" applyAlignment="1" applyProtection="1">
      <alignment vertical="center"/>
      <protection locked="0"/>
    </xf>
    <xf numFmtId="0" fontId="9" fillId="0" borderId="30" xfId="2" applyFont="1" applyFill="1" applyBorder="1" applyAlignment="1">
      <alignment horizontal="left" vertical="center"/>
    </xf>
    <xf numFmtId="0" fontId="10" fillId="0" borderId="30" xfId="2" applyFont="1" applyFill="1" applyBorder="1" applyAlignment="1">
      <alignment horizontal="left" vertical="center"/>
    </xf>
    <xf numFmtId="0" fontId="48" fillId="0" borderId="0" xfId="2" applyFont="1" applyFill="1" applyAlignment="1">
      <alignment horizontal="left" vertical="center"/>
    </xf>
    <xf numFmtId="0" fontId="48" fillId="0" borderId="0" xfId="2" applyFont="1" applyFill="1" applyBorder="1" applyAlignment="1">
      <alignment horizontal="left" vertical="center"/>
    </xf>
    <xf numFmtId="0" fontId="10" fillId="0" borderId="36" xfId="2" applyFont="1" applyFill="1" applyBorder="1" applyAlignment="1" applyProtection="1">
      <alignment horizontal="left" vertical="center" indent="2"/>
      <protection locked="0"/>
    </xf>
    <xf numFmtId="0" fontId="10" fillId="3" borderId="42" xfId="2" applyFont="1" applyFill="1" applyBorder="1" applyAlignment="1">
      <alignment vertical="center"/>
    </xf>
    <xf numFmtId="0" fontId="18" fillId="2" borderId="43" xfId="2" applyFont="1" applyFill="1" applyBorder="1" applyAlignment="1">
      <alignment horizontal="left" vertical="center"/>
    </xf>
    <xf numFmtId="0" fontId="10" fillId="0" borderId="42" xfId="2" applyFont="1" applyFill="1" applyBorder="1" applyAlignment="1">
      <alignment vertical="center"/>
    </xf>
    <xf numFmtId="0" fontId="10" fillId="0" borderId="29" xfId="2" applyFont="1" applyFill="1" applyBorder="1" applyAlignment="1" applyProtection="1">
      <alignment horizontal="left" vertical="center" indent="2"/>
      <protection locked="0"/>
    </xf>
    <xf numFmtId="0" fontId="18" fillId="2" borderId="32" xfId="2" applyFont="1" applyFill="1" applyBorder="1" applyAlignment="1">
      <alignment horizontal="left" vertical="center"/>
    </xf>
    <xf numFmtId="166" fontId="10" fillId="3" borderId="42" xfId="2" applyNumberFormat="1" applyFont="1" applyFill="1" applyBorder="1" applyAlignment="1">
      <alignment vertical="center"/>
    </xf>
    <xf numFmtId="0" fontId="9" fillId="10" borderId="40" xfId="2" applyFont="1" applyFill="1" applyBorder="1" applyAlignment="1">
      <alignment horizontal="left" vertical="center"/>
    </xf>
    <xf numFmtId="0" fontId="10" fillId="0" borderId="36" xfId="2" applyFont="1" applyFill="1" applyBorder="1" applyAlignment="1" applyProtection="1">
      <alignment horizontal="left" vertical="center" wrapText="1" indent="2"/>
      <protection locked="0"/>
    </xf>
    <xf numFmtId="0" fontId="10" fillId="3" borderId="0" xfId="2" applyFont="1" applyFill="1" applyBorder="1" applyAlignment="1">
      <alignment vertical="center"/>
    </xf>
    <xf numFmtId="166" fontId="10" fillId="3" borderId="0" xfId="2" applyNumberFormat="1" applyFont="1" applyFill="1" applyBorder="1" applyAlignment="1">
      <alignment vertical="center"/>
    </xf>
    <xf numFmtId="0" fontId="49" fillId="3" borderId="27" xfId="2" applyFont="1" applyFill="1" applyBorder="1" applyAlignment="1">
      <alignment vertical="center"/>
    </xf>
    <xf numFmtId="0" fontId="10" fillId="0" borderId="44" xfId="2" applyFont="1" applyFill="1" applyBorder="1" applyAlignment="1" applyProtection="1">
      <alignment horizontal="left" vertical="center" wrapText="1" indent="2"/>
      <protection locked="0"/>
    </xf>
    <xf numFmtId="0" fontId="18" fillId="0" borderId="24" xfId="2" applyFont="1" applyFill="1" applyBorder="1" applyAlignment="1">
      <alignment horizontal="left" vertical="center"/>
    </xf>
    <xf numFmtId="0" fontId="18" fillId="2" borderId="24" xfId="2" applyFont="1" applyFill="1" applyBorder="1" applyAlignment="1">
      <alignment horizontal="left" vertical="center"/>
    </xf>
    <xf numFmtId="0" fontId="18" fillId="2" borderId="0" xfId="2" applyFont="1" applyFill="1" applyBorder="1" applyAlignment="1">
      <alignment horizontal="left" vertical="center"/>
    </xf>
    <xf numFmtId="0" fontId="18" fillId="0" borderId="44" xfId="2" applyFont="1" applyFill="1" applyBorder="1" applyAlignment="1">
      <alignment horizontal="left" vertical="center"/>
    </xf>
    <xf numFmtId="0" fontId="18" fillId="2" borderId="45" xfId="2" applyFont="1" applyFill="1" applyBorder="1" applyAlignment="1">
      <alignment horizontal="left" vertical="center"/>
    </xf>
    <xf numFmtId="0" fontId="25" fillId="3" borderId="30" xfId="3" applyFont="1" applyFill="1" applyBorder="1" applyAlignment="1">
      <alignment vertical="center"/>
    </xf>
    <xf numFmtId="0" fontId="50" fillId="2" borderId="30" xfId="2" applyFont="1" applyFill="1" applyBorder="1" applyAlignment="1">
      <alignment vertical="center"/>
    </xf>
    <xf numFmtId="0" fontId="26" fillId="0" borderId="46" xfId="4" applyFont="1" applyFill="1" applyBorder="1" applyAlignment="1" applyProtection="1">
      <alignment vertical="center"/>
      <protection locked="0"/>
    </xf>
    <xf numFmtId="0" fontId="9" fillId="0" borderId="47" xfId="2" applyFont="1" applyFill="1" applyBorder="1" applyAlignment="1">
      <alignment horizontal="left" vertical="center"/>
    </xf>
    <xf numFmtId="0" fontId="10" fillId="0" borderId="0" xfId="2" applyFont="1" applyFill="1" applyBorder="1" applyAlignment="1">
      <alignment vertical="center"/>
    </xf>
    <xf numFmtId="0" fontId="9" fillId="0" borderId="40" xfId="2" applyFont="1" applyFill="1" applyBorder="1" applyAlignment="1">
      <alignment horizontal="left" vertical="center"/>
    </xf>
    <xf numFmtId="0" fontId="50" fillId="0" borderId="0" xfId="2" applyFont="1" applyFill="1" applyBorder="1" applyAlignment="1">
      <alignment vertical="center"/>
    </xf>
    <xf numFmtId="0" fontId="47" fillId="0" borderId="0" xfId="2" applyFont="1" applyFill="1" applyBorder="1" applyAlignment="1">
      <alignment vertical="center"/>
    </xf>
    <xf numFmtId="0" fontId="10" fillId="0" borderId="0" xfId="2" applyFont="1" applyFill="1" applyBorder="1" applyAlignment="1">
      <alignment horizontal="left" vertical="center" indent="1"/>
    </xf>
    <xf numFmtId="0" fontId="10" fillId="3" borderId="35" xfId="2" applyFont="1" applyFill="1" applyBorder="1" applyAlignment="1">
      <alignment vertical="center" wrapText="1"/>
    </xf>
    <xf numFmtId="0" fontId="50" fillId="2" borderId="35" xfId="2" applyFont="1" applyFill="1" applyBorder="1" applyAlignment="1">
      <alignment vertical="center"/>
    </xf>
    <xf numFmtId="0" fontId="10" fillId="0" borderId="30" xfId="2" applyFont="1" applyFill="1" applyBorder="1" applyAlignment="1">
      <alignment horizontal="left" vertical="center" indent="1"/>
    </xf>
    <xf numFmtId="0" fontId="50" fillId="2" borderId="0" xfId="2" applyFont="1" applyFill="1" applyBorder="1" applyAlignment="1">
      <alignment vertical="center"/>
    </xf>
    <xf numFmtId="0" fontId="13" fillId="0" borderId="36" xfId="2" applyFont="1" applyFill="1" applyBorder="1" applyAlignment="1" applyProtection="1">
      <alignment horizontal="left" vertical="center" indent="2"/>
      <protection locked="0"/>
    </xf>
    <xf numFmtId="0" fontId="10" fillId="0" borderId="36" xfId="2" applyFont="1" applyFill="1" applyBorder="1" applyAlignment="1" applyProtection="1">
      <alignment horizontal="left" vertical="center" indent="4"/>
      <protection locked="0"/>
    </xf>
    <xf numFmtId="0" fontId="10" fillId="0" borderId="36" xfId="2" applyFont="1" applyFill="1" applyBorder="1" applyAlignment="1" applyProtection="1">
      <alignment horizontal="left" vertical="center" indent="6"/>
      <protection locked="0"/>
    </xf>
    <xf numFmtId="0" fontId="18" fillId="0" borderId="48" xfId="2" applyFont="1" applyFill="1" applyBorder="1" applyAlignment="1">
      <alignment horizontal="left" vertical="center"/>
    </xf>
    <xf numFmtId="0" fontId="18" fillId="2" borderId="27" xfId="2" applyFont="1" applyFill="1" applyBorder="1" applyAlignment="1">
      <alignment horizontal="left" vertical="center"/>
    </xf>
    <xf numFmtId="0" fontId="51" fillId="0" borderId="24" xfId="4" applyFont="1" applyFill="1" applyBorder="1" applyAlignment="1" applyProtection="1">
      <alignment horizontal="left" vertical="center" indent="2"/>
      <protection locked="0"/>
    </xf>
    <xf numFmtId="0" fontId="10" fillId="3" borderId="24" xfId="2" applyFont="1" applyFill="1" applyBorder="1" applyAlignment="1">
      <alignment vertical="center"/>
    </xf>
    <xf numFmtId="0" fontId="10" fillId="0" borderId="0" xfId="2" applyFont="1" applyFill="1" applyBorder="1" applyAlignment="1" applyProtection="1">
      <alignment horizontal="left" vertical="center" indent="4"/>
      <protection locked="0"/>
    </xf>
    <xf numFmtId="167" fontId="10" fillId="3" borderId="0" xfId="5" applyNumberFormat="1" applyFont="1" applyFill="1" applyBorder="1" applyAlignment="1">
      <alignment vertical="center"/>
    </xf>
    <xf numFmtId="0" fontId="10" fillId="0" borderId="30" xfId="2" applyFont="1" applyFill="1" applyBorder="1" applyAlignment="1" applyProtection="1">
      <alignment horizontal="left" vertical="center" indent="4"/>
      <protection locked="0"/>
    </xf>
    <xf numFmtId="0" fontId="35" fillId="3" borderId="30" xfId="3" applyFont="1" applyFill="1" applyBorder="1" applyAlignment="1">
      <alignment vertical="center" wrapText="1"/>
    </xf>
    <xf numFmtId="0" fontId="18" fillId="2" borderId="30" xfId="2" applyFont="1" applyFill="1" applyBorder="1" applyAlignment="1">
      <alignment horizontal="left" vertical="center"/>
    </xf>
    <xf numFmtId="0" fontId="26" fillId="0" borderId="29" xfId="4" applyFont="1" applyFill="1" applyBorder="1" applyAlignment="1" applyProtection="1">
      <alignment horizontal="left" vertical="center" wrapText="1"/>
      <protection locked="0"/>
    </xf>
    <xf numFmtId="0" fontId="10" fillId="0" borderId="30" xfId="2" applyFont="1" applyFill="1" applyBorder="1" applyAlignment="1">
      <alignment vertical="center"/>
    </xf>
    <xf numFmtId="0" fontId="10" fillId="0" borderId="29" xfId="2" applyFont="1" applyFill="1" applyBorder="1" applyAlignment="1" applyProtection="1">
      <alignment horizontal="left" vertical="center" indent="4"/>
      <protection locked="0"/>
    </xf>
    <xf numFmtId="0" fontId="19" fillId="0" borderId="47" xfId="2" applyFont="1" applyFill="1" applyBorder="1" applyAlignment="1" applyProtection="1">
      <alignment vertical="center"/>
      <protection locked="0"/>
    </xf>
    <xf numFmtId="0" fontId="23" fillId="0" borderId="40" xfId="2" applyFont="1" applyFill="1" applyBorder="1" applyAlignment="1">
      <alignment horizontal="left" vertical="center"/>
    </xf>
    <xf numFmtId="0" fontId="52" fillId="0" borderId="40" xfId="2" applyFont="1" applyFill="1" applyBorder="1" applyAlignment="1">
      <alignment vertical="center"/>
    </xf>
    <xf numFmtId="0" fontId="53" fillId="0" borderId="0" xfId="2" applyFont="1" applyFill="1" applyBorder="1" applyAlignment="1">
      <alignment vertical="center"/>
    </xf>
    <xf numFmtId="0" fontId="54" fillId="0" borderId="0" xfId="2" applyFont="1" applyFill="1" applyBorder="1" applyAlignment="1">
      <alignment vertical="center"/>
    </xf>
    <xf numFmtId="0" fontId="9" fillId="3" borderId="0" xfId="2" applyFont="1" applyFill="1" applyBorder="1" applyAlignment="1">
      <alignment horizontal="right" vertical="center"/>
    </xf>
    <xf numFmtId="0" fontId="57" fillId="0" borderId="0" xfId="6" applyFont="1"/>
    <xf numFmtId="0" fontId="9" fillId="9" borderId="0" xfId="2" applyFont="1" applyFill="1" applyBorder="1" applyAlignment="1">
      <alignment horizontal="left" vertical="center"/>
    </xf>
    <xf numFmtId="0" fontId="13" fillId="9" borderId="0" xfId="2" applyFont="1" applyFill="1" applyBorder="1" applyAlignment="1">
      <alignment vertical="center"/>
    </xf>
    <xf numFmtId="0" fontId="25" fillId="9" borderId="0" xfId="4" applyFont="1" applyFill="1" applyBorder="1" applyAlignment="1"/>
    <xf numFmtId="0" fontId="45" fillId="2" borderId="41" xfId="2" applyFont="1" applyFill="1" applyBorder="1" applyAlignment="1">
      <alignment horizontal="left" vertical="center" wrapText="1"/>
    </xf>
    <xf numFmtId="0" fontId="23" fillId="7" borderId="54" xfId="2" applyFont="1" applyFill="1" applyBorder="1" applyAlignment="1">
      <alignment vertical="center" wrapText="1"/>
    </xf>
    <xf numFmtId="0" fontId="18" fillId="0" borderId="0" xfId="2" applyFont="1" applyFill="1" applyBorder="1" applyAlignment="1">
      <alignment vertical="center" wrapText="1"/>
    </xf>
    <xf numFmtId="0" fontId="23" fillId="7" borderId="23" xfId="2" applyFont="1" applyFill="1" applyBorder="1" applyAlignment="1">
      <alignment vertical="center" wrapText="1"/>
    </xf>
    <xf numFmtId="0" fontId="18" fillId="7" borderId="24" xfId="2" applyFont="1" applyFill="1" applyBorder="1" applyAlignment="1">
      <alignment vertical="center" wrapText="1"/>
    </xf>
    <xf numFmtId="0" fontId="18" fillId="7" borderId="55" xfId="2" applyFont="1" applyFill="1" applyBorder="1" applyAlignment="1">
      <alignment vertical="center" wrapText="1"/>
    </xf>
    <xf numFmtId="0" fontId="18" fillId="7" borderId="56" xfId="2" applyFont="1" applyFill="1" applyBorder="1" applyAlignment="1">
      <alignment vertical="center" wrapText="1"/>
    </xf>
    <xf numFmtId="0" fontId="18" fillId="7" borderId="0" xfId="2" applyFont="1" applyFill="1" applyBorder="1" applyAlignment="1">
      <alignment vertical="center" wrapText="1"/>
    </xf>
    <xf numFmtId="0" fontId="18" fillId="7" borderId="57" xfId="2" applyFont="1" applyFill="1" applyBorder="1" applyAlignment="1">
      <alignment vertical="center" wrapText="1"/>
    </xf>
    <xf numFmtId="0" fontId="20" fillId="7" borderId="56" xfId="2" applyFont="1" applyFill="1" applyBorder="1" applyAlignment="1">
      <alignment vertical="center" wrapText="1"/>
    </xf>
    <xf numFmtId="0" fontId="20" fillId="7" borderId="58" xfId="2" applyFont="1" applyFill="1" applyBorder="1" applyAlignment="1">
      <alignment vertical="center" wrapText="1"/>
    </xf>
    <xf numFmtId="0" fontId="20" fillId="7" borderId="26" xfId="2" applyFont="1" applyFill="1" applyBorder="1" applyAlignment="1">
      <alignment vertical="center" wrapText="1"/>
    </xf>
    <xf numFmtId="0" fontId="18" fillId="7" borderId="27" xfId="2" applyFont="1" applyFill="1" applyBorder="1" applyAlignment="1">
      <alignment vertical="center" wrapText="1"/>
    </xf>
    <xf numFmtId="0" fontId="18" fillId="7" borderId="28" xfId="2" applyFont="1" applyFill="1" applyBorder="1" applyAlignment="1">
      <alignment vertical="center" wrapText="1"/>
    </xf>
    <xf numFmtId="0" fontId="18" fillId="0" borderId="34" xfId="2" applyFont="1" applyFill="1" applyBorder="1" applyAlignment="1">
      <alignment horizontal="left" vertical="center"/>
    </xf>
    <xf numFmtId="0" fontId="10" fillId="0" borderId="34" xfId="2" applyFont="1" applyFill="1" applyBorder="1" applyAlignment="1">
      <alignment vertical="center"/>
    </xf>
    <xf numFmtId="0" fontId="39" fillId="0" borderId="0" xfId="6" applyFont="1"/>
    <xf numFmtId="0" fontId="19" fillId="0" borderId="34" xfId="2" applyFont="1" applyFill="1" applyBorder="1" applyAlignment="1">
      <alignment horizontal="left" vertical="center"/>
    </xf>
    <xf numFmtId="0" fontId="19" fillId="0" borderId="0" xfId="2" applyFont="1" applyFill="1" applyBorder="1" applyAlignment="1">
      <alignment horizontal="left" vertical="center"/>
    </xf>
    <xf numFmtId="0" fontId="17" fillId="0" borderId="7" xfId="2" applyFont="1" applyFill="1" applyBorder="1" applyAlignment="1">
      <alignment horizontal="left" vertical="center" wrapText="1"/>
    </xf>
    <xf numFmtId="0" fontId="18" fillId="0" borderId="0" xfId="2" applyFont="1" applyFill="1" applyBorder="1" applyAlignment="1">
      <alignment horizontal="left" vertical="center"/>
    </xf>
    <xf numFmtId="0" fontId="9" fillId="0" borderId="0" xfId="2" applyFont="1" applyFill="1" applyAlignment="1">
      <alignment horizontal="left" vertical="center"/>
    </xf>
    <xf numFmtId="0" fontId="13" fillId="0" borderId="0" xfId="2" applyFont="1" applyFill="1" applyBorder="1" applyAlignment="1">
      <alignment vertical="center"/>
    </xf>
    <xf numFmtId="0" fontId="3" fillId="0" borderId="15" xfId="0" applyFont="1" applyBorder="1" applyAlignment="1">
      <alignment horizontal="left" vertical="center" wrapText="1"/>
    </xf>
    <xf numFmtId="0" fontId="19" fillId="0" borderId="0" xfId="2" applyFont="1" applyFill="1" applyBorder="1" applyAlignment="1">
      <alignment horizontal="left" vertical="center" wrapText="1"/>
    </xf>
    <xf numFmtId="0" fontId="17" fillId="0" borderId="7" xfId="2" applyFont="1" applyFill="1" applyBorder="1" applyAlignment="1">
      <alignment horizontal="left" vertical="center" wrapText="1"/>
    </xf>
    <xf numFmtId="0" fontId="62" fillId="0" borderId="0" xfId="0" applyFont="1"/>
    <xf numFmtId="0" fontId="63" fillId="0" borderId="0" xfId="0" applyFont="1"/>
    <xf numFmtId="0" fontId="17" fillId="0" borderId="12" xfId="2" applyFont="1" applyFill="1" applyBorder="1" applyAlignment="1">
      <alignment horizontal="left" vertical="center" wrapText="1"/>
    </xf>
    <xf numFmtId="0" fontId="19" fillId="0" borderId="17" xfId="2" applyFont="1" applyFill="1" applyBorder="1" applyAlignment="1">
      <alignment horizontal="left" vertical="center" wrapText="1"/>
    </xf>
    <xf numFmtId="0" fontId="20" fillId="0" borderId="17" xfId="2" applyFont="1" applyFill="1" applyBorder="1" applyAlignment="1">
      <alignment horizontal="left" vertical="center" wrapText="1"/>
    </xf>
    <xf numFmtId="0" fontId="10" fillId="0" borderId="17" xfId="2" applyFont="1" applyFill="1" applyBorder="1" applyAlignment="1">
      <alignment vertical="center" wrapText="1"/>
    </xf>
    <xf numFmtId="0" fontId="21" fillId="0" borderId="17" xfId="2" applyFont="1" applyFill="1" applyBorder="1" applyAlignment="1">
      <alignment horizontal="left" vertical="center" wrapText="1"/>
    </xf>
    <xf numFmtId="0" fontId="9" fillId="0" borderId="17" xfId="2" applyFont="1" applyFill="1" applyBorder="1" applyAlignment="1">
      <alignment horizontal="left" vertical="center"/>
    </xf>
    <xf numFmtId="0" fontId="42" fillId="0" borderId="0" xfId="0" applyFont="1" applyAlignment="1">
      <alignment horizontal="left"/>
    </xf>
    <xf numFmtId="0" fontId="42" fillId="0" borderId="0" xfId="0" applyFont="1"/>
    <xf numFmtId="0" fontId="42" fillId="0" borderId="0" xfId="0" applyFont="1" applyBorder="1"/>
    <xf numFmtId="0" fontId="1" fillId="2" borderId="8" xfId="2" applyFont="1" applyFill="1" applyBorder="1" applyAlignment="1">
      <alignment horizontal="left" vertical="center"/>
    </xf>
    <xf numFmtId="0" fontId="1" fillId="5" borderId="8" xfId="2" applyFont="1" applyFill="1" applyBorder="1" applyAlignment="1">
      <alignment horizontal="left" vertical="center"/>
    </xf>
    <xf numFmtId="0" fontId="1" fillId="0" borderId="7" xfId="2" applyFont="1" applyFill="1" applyBorder="1" applyAlignment="1">
      <alignment horizontal="left" vertical="center"/>
    </xf>
    <xf numFmtId="0" fontId="1" fillId="0" borderId="8" xfId="2" applyFont="1" applyFill="1" applyBorder="1" applyAlignment="1">
      <alignment horizontal="left" vertical="center"/>
    </xf>
    <xf numFmtId="0" fontId="1" fillId="0" borderId="8" xfId="2" applyFont="1" applyFill="1" applyBorder="1" applyAlignment="1">
      <alignment vertical="center"/>
    </xf>
    <xf numFmtId="0" fontId="42" fillId="0" borderId="8" xfId="0" applyFont="1" applyBorder="1" applyAlignment="1">
      <alignment vertical="center" wrapText="1"/>
    </xf>
    <xf numFmtId="0" fontId="42" fillId="0" borderId="8" xfId="0" applyFont="1" applyBorder="1" applyAlignment="1">
      <alignment horizontal="left" vertical="center" wrapText="1"/>
    </xf>
    <xf numFmtId="0" fontId="42" fillId="0" borderId="8" xfId="0" applyFont="1" applyBorder="1"/>
    <xf numFmtId="0" fontId="42" fillId="0" borderId="9" xfId="0" applyFont="1" applyBorder="1"/>
    <xf numFmtId="0" fontId="42" fillId="0" borderId="10" xfId="0" applyFont="1" applyBorder="1" applyAlignment="1">
      <alignment horizontal="left"/>
    </xf>
    <xf numFmtId="0" fontId="42" fillId="0" borderId="10" xfId="0" applyFont="1" applyBorder="1"/>
    <xf numFmtId="0" fontId="1" fillId="2" borderId="4" xfId="2" applyFont="1" applyFill="1" applyBorder="1" applyAlignment="1">
      <alignment horizontal="left" vertical="center"/>
    </xf>
    <xf numFmtId="0" fontId="1" fillId="5" borderId="4" xfId="2" applyFont="1" applyFill="1" applyBorder="1" applyAlignment="1">
      <alignment horizontal="left" vertical="center"/>
    </xf>
    <xf numFmtId="0" fontId="1" fillId="0" borderId="5" xfId="2" applyFont="1" applyFill="1" applyBorder="1" applyAlignment="1">
      <alignment horizontal="left" vertical="center"/>
    </xf>
    <xf numFmtId="0" fontId="1" fillId="0" borderId="6" xfId="2" applyFont="1" applyFill="1" applyBorder="1" applyAlignment="1">
      <alignment horizontal="left" vertical="center"/>
    </xf>
    <xf numFmtId="0" fontId="1" fillId="0" borderId="1" xfId="2" applyFont="1" applyFill="1" applyBorder="1" applyAlignment="1">
      <alignment vertical="center"/>
    </xf>
    <xf numFmtId="0" fontId="1" fillId="0" borderId="0" xfId="2" applyFont="1" applyFill="1" applyAlignment="1">
      <alignment vertical="center"/>
    </xf>
    <xf numFmtId="0" fontId="1" fillId="0" borderId="0" xfId="2" applyFont="1" applyFill="1" applyAlignment="1">
      <alignment horizontal="left" vertical="center"/>
    </xf>
    <xf numFmtId="0" fontId="1" fillId="0" borderId="3" xfId="2" applyFont="1" applyFill="1" applyBorder="1" applyAlignment="1">
      <alignment vertical="center"/>
    </xf>
    <xf numFmtId="0" fontId="1" fillId="0" borderId="9" xfId="2" applyFont="1" applyFill="1" applyBorder="1" applyAlignment="1">
      <alignment horizontal="left" vertical="center"/>
    </xf>
    <xf numFmtId="0" fontId="1" fillId="0" borderId="10" xfId="2" applyFont="1" applyFill="1" applyBorder="1" applyAlignment="1">
      <alignment horizontal="left" vertical="center"/>
    </xf>
    <xf numFmtId="0" fontId="10" fillId="3" borderId="60" xfId="2" applyFont="1" applyFill="1" applyBorder="1" applyAlignment="1">
      <alignment vertical="center" wrapText="1"/>
    </xf>
    <xf numFmtId="0" fontId="1" fillId="2" borderId="0" xfId="2" applyFont="1" applyFill="1" applyBorder="1" applyAlignment="1">
      <alignment horizontal="left" vertical="center"/>
    </xf>
    <xf numFmtId="0" fontId="1" fillId="0" borderId="6" xfId="2" applyFont="1" applyFill="1" applyBorder="1" applyAlignment="1">
      <alignment vertical="center"/>
    </xf>
    <xf numFmtId="0" fontId="1" fillId="0" borderId="2" xfId="2" applyFont="1" applyFill="1" applyBorder="1" applyAlignment="1">
      <alignment vertical="center"/>
    </xf>
    <xf numFmtId="0" fontId="42" fillId="0" borderId="0" xfId="0" applyFont="1" applyFill="1"/>
    <xf numFmtId="0" fontId="10" fillId="11" borderId="0" xfId="2" applyFont="1" applyFill="1" applyBorder="1" applyAlignment="1">
      <alignment horizontal="left" vertical="center"/>
    </xf>
    <xf numFmtId="0" fontId="13" fillId="11" borderId="0" xfId="2" applyFont="1" applyFill="1" applyBorder="1" applyAlignment="1">
      <alignment horizontal="left" vertical="center"/>
    </xf>
    <xf numFmtId="0" fontId="9" fillId="11" borderId="0" xfId="2" applyFont="1" applyFill="1" applyBorder="1" applyAlignment="1">
      <alignment horizontal="left" vertical="center"/>
    </xf>
    <xf numFmtId="0" fontId="27" fillId="11" borderId="0" xfId="2" applyFont="1" applyFill="1" applyBorder="1" applyAlignment="1">
      <alignment vertical="center"/>
    </xf>
    <xf numFmtId="0" fontId="11" fillId="11" borderId="0" xfId="2" applyFont="1" applyFill="1" applyBorder="1" applyAlignment="1">
      <alignment vertical="center"/>
    </xf>
    <xf numFmtId="0" fontId="10" fillId="11" borderId="0" xfId="2" applyFont="1" applyFill="1" applyBorder="1" applyAlignment="1">
      <alignment vertical="center"/>
    </xf>
    <xf numFmtId="0" fontId="34" fillId="11" borderId="0" xfId="2" applyFont="1" applyFill="1" applyBorder="1" applyAlignment="1">
      <alignment horizontal="left" vertical="center"/>
    </xf>
    <xf numFmtId="0" fontId="30" fillId="11" borderId="0" xfId="2" applyFont="1" applyFill="1" applyBorder="1" applyAlignment="1">
      <alignment vertical="center"/>
    </xf>
    <xf numFmtId="0" fontId="10" fillId="11" borderId="0" xfId="2" applyFont="1" applyFill="1" applyBorder="1" applyAlignment="1">
      <alignment vertical="center" wrapText="1"/>
    </xf>
    <xf numFmtId="0" fontId="34" fillId="11" borderId="0" xfId="2" applyFont="1" applyFill="1" applyBorder="1" applyAlignment="1">
      <alignment vertical="center"/>
    </xf>
    <xf numFmtId="0" fontId="13" fillId="11" borderId="0" xfId="2" applyFont="1" applyFill="1" applyBorder="1" applyAlignment="1">
      <alignment vertical="center"/>
    </xf>
    <xf numFmtId="0" fontId="58" fillId="7" borderId="25" xfId="2" applyFont="1" applyFill="1" applyBorder="1" applyAlignment="1">
      <alignment vertical="center" wrapText="1"/>
    </xf>
    <xf numFmtId="0" fontId="10" fillId="11" borderId="0" xfId="2" applyFont="1" applyFill="1" applyBorder="1" applyAlignment="1">
      <alignment horizontal="left" vertical="center" wrapText="1" indent="2"/>
    </xf>
    <xf numFmtId="0" fontId="0" fillId="0" borderId="27" xfId="0" applyBorder="1"/>
    <xf numFmtId="0" fontId="10" fillId="3" borderId="10" xfId="2" applyFont="1" applyFill="1" applyBorder="1" applyAlignment="1">
      <alignment horizontal="center" vertical="center" wrapText="1"/>
    </xf>
    <xf numFmtId="0" fontId="9" fillId="0" borderId="10" xfId="2" applyFont="1" applyFill="1" applyBorder="1" applyAlignment="1">
      <alignment vertical="center"/>
    </xf>
    <xf numFmtId="0" fontId="0" fillId="0" borderId="0" xfId="0" applyBorder="1"/>
    <xf numFmtId="0" fontId="1" fillId="0" borderId="0" xfId="0" applyFont="1" applyBorder="1" applyAlignment="1">
      <alignment wrapText="1"/>
    </xf>
    <xf numFmtId="0" fontId="18" fillId="0" borderId="27" xfId="0" applyFont="1" applyBorder="1" applyAlignment="1">
      <alignment wrapText="1"/>
    </xf>
    <xf numFmtId="0" fontId="1" fillId="0" borderId="0" xfId="2" applyFont="1" applyFill="1" applyAlignment="1">
      <alignment horizontal="right" vertical="center"/>
    </xf>
    <xf numFmtId="0" fontId="25" fillId="9" borderId="0" xfId="3" applyFont="1" applyFill="1" applyBorder="1" applyAlignment="1"/>
    <xf numFmtId="0" fontId="30" fillId="7" borderId="41" xfId="2" applyFont="1" applyFill="1" applyBorder="1" applyAlignment="1">
      <alignment vertical="center"/>
    </xf>
    <xf numFmtId="0" fontId="1" fillId="11" borderId="0" xfId="2" applyFont="1" applyFill="1" applyBorder="1" applyAlignment="1">
      <alignment vertical="center"/>
    </xf>
    <xf numFmtId="0" fontId="1" fillId="11" borderId="0" xfId="2" applyFont="1" applyFill="1" applyBorder="1" applyAlignment="1">
      <alignment horizontal="left" vertical="center"/>
    </xf>
    <xf numFmtId="0" fontId="65" fillId="0" borderId="5" xfId="2" applyFont="1" applyFill="1" applyBorder="1" applyAlignment="1">
      <alignment horizontal="left" vertical="center"/>
    </xf>
    <xf numFmtId="0" fontId="66" fillId="0" borderId="6" xfId="2" applyFont="1" applyFill="1" applyBorder="1" applyAlignment="1">
      <alignment horizontal="left" vertical="center"/>
    </xf>
    <xf numFmtId="0" fontId="46" fillId="0" borderId="6" xfId="2" applyFont="1" applyFill="1" applyBorder="1" applyAlignment="1">
      <alignment horizontal="left" vertical="center"/>
    </xf>
    <xf numFmtId="0" fontId="66" fillId="0" borderId="6" xfId="2" applyFont="1" applyFill="1" applyBorder="1" applyAlignment="1">
      <alignment horizontal="left" vertical="center" wrapText="1"/>
    </xf>
    <xf numFmtId="0" fontId="46" fillId="0" borderId="6" xfId="2" applyFont="1" applyFill="1" applyBorder="1" applyAlignment="1">
      <alignment horizontal="left" vertical="center" wrapText="1"/>
    </xf>
    <xf numFmtId="0" fontId="65" fillId="0" borderId="6" xfId="2" applyFont="1" applyFill="1" applyBorder="1" applyAlignment="1">
      <alignment horizontal="left" vertical="center" wrapText="1"/>
    </xf>
    <xf numFmtId="0" fontId="65" fillId="0" borderId="5" xfId="2" applyFont="1" applyFill="1" applyBorder="1" applyAlignment="1">
      <alignment horizontal="left" vertical="center" wrapText="1"/>
    </xf>
    <xf numFmtId="0" fontId="46" fillId="0" borderId="5" xfId="2" applyFont="1" applyFill="1" applyBorder="1" applyAlignment="1">
      <alignment horizontal="left" vertical="center"/>
    </xf>
    <xf numFmtId="0" fontId="66" fillId="0" borderId="6" xfId="2" applyFont="1" applyFill="1" applyBorder="1" applyAlignment="1">
      <alignment vertical="center"/>
    </xf>
    <xf numFmtId="0" fontId="1" fillId="0" borderId="8" xfId="0" applyFont="1" applyBorder="1" applyAlignment="1">
      <alignment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46" fillId="0" borderId="24" xfId="2" applyFont="1" applyFill="1" applyBorder="1" applyAlignment="1">
      <alignment horizontal="left" vertical="center"/>
    </xf>
    <xf numFmtId="0" fontId="66" fillId="0" borderId="24" xfId="2" applyFont="1" applyFill="1" applyBorder="1" applyAlignment="1">
      <alignment horizontal="left" vertical="center"/>
    </xf>
    <xf numFmtId="0" fontId="46" fillId="0" borderId="59" xfId="2" applyFont="1" applyFill="1" applyBorder="1" applyAlignment="1">
      <alignment horizontal="left" vertical="center"/>
    </xf>
    <xf numFmtId="0" fontId="46" fillId="0" borderId="0" xfId="2" applyFont="1" applyFill="1" applyAlignment="1">
      <alignment horizontal="left" vertical="center" wrapText="1"/>
    </xf>
    <xf numFmtId="0" fontId="65" fillId="0" borderId="0" xfId="2" applyFont="1" applyFill="1" applyBorder="1" applyAlignment="1">
      <alignment horizontal="left" vertical="center" wrapText="1"/>
    </xf>
    <xf numFmtId="0" fontId="66" fillId="0" borderId="0" xfId="2" applyFont="1" applyFill="1" applyBorder="1" applyAlignment="1">
      <alignment horizontal="left" vertical="center"/>
    </xf>
    <xf numFmtId="0" fontId="10" fillId="3" borderId="8" xfId="2" applyFont="1" applyFill="1" applyBorder="1" applyAlignment="1">
      <alignment horizontal="left" vertical="center" wrapText="1"/>
    </xf>
    <xf numFmtId="0" fontId="0" fillId="0" borderId="0" xfId="0" applyFill="1"/>
    <xf numFmtId="0" fontId="46" fillId="0" borderId="7" xfId="2" applyFont="1" applyFill="1" applyBorder="1" applyAlignment="1">
      <alignment horizontal="left" vertical="center"/>
    </xf>
    <xf numFmtId="0" fontId="66" fillId="0" borderId="8" xfId="2" applyFont="1" applyFill="1" applyBorder="1" applyAlignment="1">
      <alignment horizontal="left" vertical="center"/>
    </xf>
    <xf numFmtId="0" fontId="46" fillId="0" borderId="8" xfId="2" applyFont="1" applyFill="1" applyBorder="1" applyAlignment="1">
      <alignment horizontal="left" vertical="center"/>
    </xf>
    <xf numFmtId="0" fontId="65" fillId="0" borderId="8" xfId="2" applyFont="1" applyFill="1" applyBorder="1" applyAlignment="1">
      <alignment horizontal="left" vertical="center"/>
    </xf>
    <xf numFmtId="0" fontId="46" fillId="0" borderId="5" xfId="2" applyFont="1" applyFill="1" applyBorder="1" applyAlignment="1">
      <alignment horizontal="left" vertical="center" wrapText="1"/>
    </xf>
    <xf numFmtId="0" fontId="42" fillId="0" borderId="0" xfId="2" applyFont="1" applyAlignment="1">
      <alignment horizontal="left" vertical="center"/>
    </xf>
    <xf numFmtId="0" fontId="42" fillId="0" borderId="0" xfId="2" applyFont="1" applyAlignment="1">
      <alignment horizontal="right" vertical="center"/>
    </xf>
    <xf numFmtId="0" fontId="54" fillId="13" borderId="0" xfId="2" applyFont="1" applyFill="1" applyAlignment="1">
      <alignment horizontal="left" vertical="center"/>
    </xf>
    <xf numFmtId="0" fontId="42" fillId="14" borderId="0" xfId="2" applyFont="1" applyFill="1" applyAlignment="1">
      <alignment horizontal="left" vertical="center"/>
    </xf>
    <xf numFmtId="0" fontId="41" fillId="14" borderId="0" xfId="2" applyFont="1" applyFill="1" applyAlignment="1">
      <alignment horizontal="left" vertical="center"/>
    </xf>
    <xf numFmtId="0" fontId="65" fillId="14" borderId="0" xfId="2" applyFont="1" applyFill="1" applyAlignment="1">
      <alignment horizontal="left" vertical="center"/>
    </xf>
    <xf numFmtId="0" fontId="65" fillId="0" borderId="0" xfId="2" applyFont="1" applyAlignment="1">
      <alignment horizontal="left" vertical="center"/>
    </xf>
    <xf numFmtId="0" fontId="48" fillId="14" borderId="0" xfId="2" applyFont="1" applyFill="1" applyAlignment="1">
      <alignment horizontal="left" vertical="center" wrapText="1" indent="3"/>
    </xf>
    <xf numFmtId="0" fontId="48" fillId="14" borderId="0" xfId="2" applyFont="1" applyFill="1" applyAlignment="1">
      <alignment vertical="center" wrapText="1"/>
    </xf>
    <xf numFmtId="0" fontId="48" fillId="0" borderId="0" xfId="2" applyFont="1" applyAlignment="1">
      <alignment vertical="center" wrapText="1"/>
    </xf>
    <xf numFmtId="0" fontId="68" fillId="13" borderId="0" xfId="4" applyFont="1" applyFill="1"/>
    <xf numFmtId="0" fontId="70" fillId="13" borderId="0" xfId="4" applyFont="1" applyFill="1"/>
    <xf numFmtId="0" fontId="70" fillId="0" borderId="0" xfId="4" applyFont="1" applyFill="1"/>
    <xf numFmtId="0" fontId="46" fillId="0" borderId="0" xfId="2" applyFont="1" applyAlignment="1">
      <alignment horizontal="left" vertical="center"/>
    </xf>
    <xf numFmtId="0" fontId="48" fillId="0" borderId="0" xfId="2" applyFont="1" applyAlignment="1">
      <alignment horizontal="left" vertical="center"/>
    </xf>
    <xf numFmtId="0" fontId="28" fillId="3" borderId="0" xfId="2" applyFont="1" applyFill="1" applyAlignment="1">
      <alignment vertical="center"/>
    </xf>
    <xf numFmtId="0" fontId="42" fillId="3" borderId="0" xfId="2" applyFont="1" applyFill="1" applyAlignment="1">
      <alignment horizontal="left" vertical="center"/>
    </xf>
    <xf numFmtId="0" fontId="48" fillId="3" borderId="0" xfId="2" applyFont="1" applyFill="1" applyAlignment="1">
      <alignment horizontal="left" vertical="center"/>
    </xf>
    <xf numFmtId="0" fontId="72" fillId="0" borderId="0" xfId="2" applyFont="1" applyAlignment="1">
      <alignment vertical="center"/>
    </xf>
    <xf numFmtId="0" fontId="48" fillId="0" borderId="0" xfId="2" applyFont="1" applyAlignment="1">
      <alignment vertical="center"/>
    </xf>
    <xf numFmtId="164" fontId="48" fillId="0" borderId="0" xfId="5" applyFont="1" applyFill="1" applyAlignment="1">
      <alignment horizontal="left" vertical="center"/>
    </xf>
    <xf numFmtId="0" fontId="72" fillId="12" borderId="64" xfId="2" applyFont="1" applyFill="1" applyBorder="1" applyAlignment="1">
      <alignment horizontal="left" vertical="center"/>
    </xf>
    <xf numFmtId="0" fontId="42" fillId="9" borderId="0" xfId="2" applyFont="1" applyFill="1" applyAlignment="1">
      <alignment horizontal="left" vertical="center"/>
    </xf>
    <xf numFmtId="0" fontId="48" fillId="9" borderId="0" xfId="2" applyFont="1" applyFill="1" applyAlignment="1">
      <alignment horizontal="left" vertical="center"/>
    </xf>
    <xf numFmtId="0" fontId="48" fillId="15" borderId="26" xfId="2" applyFont="1" applyFill="1" applyBorder="1" applyAlignment="1">
      <alignment vertical="center"/>
    </xf>
    <xf numFmtId="0" fontId="48" fillId="8" borderId="27" xfId="2" applyFont="1" applyFill="1" applyBorder="1" applyAlignment="1">
      <alignment vertical="center"/>
    </xf>
    <xf numFmtId="0" fontId="24" fillId="15" borderId="28" xfId="4" applyNumberFormat="1" applyFill="1" applyBorder="1" applyAlignment="1">
      <alignment vertical="center" wrapText="1"/>
    </xf>
    <xf numFmtId="0" fontId="28" fillId="9" borderId="0" xfId="2" applyFont="1" applyFill="1" applyAlignment="1">
      <alignment vertical="center"/>
    </xf>
    <xf numFmtId="0" fontId="38" fillId="0" borderId="0" xfId="2" applyFont="1" applyAlignment="1">
      <alignment horizontal="left" vertical="center"/>
    </xf>
    <xf numFmtId="0" fontId="42" fillId="0" borderId="0" xfId="2" applyFont="1" applyAlignment="1">
      <alignment horizontal="left" vertical="center" wrapText="1"/>
    </xf>
    <xf numFmtId="165" fontId="24" fillId="0" borderId="0" xfId="4" applyNumberFormat="1" applyFill="1" applyAlignment="1">
      <alignment horizontal="left" vertical="center"/>
    </xf>
    <xf numFmtId="165" fontId="48" fillId="0" borderId="0" xfId="5" applyNumberFormat="1" applyFont="1" applyFill="1" applyAlignment="1">
      <alignment horizontal="left" vertical="center"/>
    </xf>
    <xf numFmtId="0" fontId="42" fillId="0" borderId="0" xfId="6" applyFont="1"/>
    <xf numFmtId="0" fontId="54" fillId="0" borderId="0" xfId="2" applyFont="1" applyAlignment="1">
      <alignment vertical="center"/>
    </xf>
    <xf numFmtId="165" fontId="42" fillId="0" borderId="0" xfId="5" applyNumberFormat="1" applyFont="1" applyFill="1" applyAlignment="1">
      <alignment horizontal="left" vertical="center"/>
    </xf>
    <xf numFmtId="164" fontId="42" fillId="0" borderId="0" xfId="5" applyFont="1" applyFill="1" applyAlignment="1">
      <alignment horizontal="left" vertical="center"/>
    </xf>
    <xf numFmtId="0" fontId="54" fillId="0" borderId="65" xfId="2" applyFont="1" applyBorder="1" applyAlignment="1">
      <alignment vertical="center"/>
    </xf>
    <xf numFmtId="0" fontId="56" fillId="0" borderId="0" xfId="6" applyFont="1" applyAlignment="1">
      <alignment vertical="center"/>
    </xf>
    <xf numFmtId="0" fontId="77" fillId="0" borderId="0" xfId="6" applyFont="1" applyAlignment="1">
      <alignment vertical="center"/>
    </xf>
    <xf numFmtId="0" fontId="41" fillId="14" borderId="0" xfId="6" applyFont="1" applyFill="1" applyAlignment="1">
      <alignment vertical="center" wrapText="1"/>
    </xf>
    <xf numFmtId="0" fontId="48" fillId="13" borderId="0" xfId="6" applyFont="1" applyFill="1" applyAlignment="1">
      <alignment horizontal="left" vertical="center" wrapText="1"/>
    </xf>
    <xf numFmtId="0" fontId="69" fillId="14" borderId="0" xfId="2" applyFont="1" applyFill="1" applyAlignment="1">
      <alignment horizontal="left" vertical="center" wrapText="1"/>
    </xf>
    <xf numFmtId="0" fontId="69" fillId="13" borderId="0" xfId="6" applyFont="1" applyFill="1" applyAlignment="1">
      <alignment horizontal="left" vertical="center" wrapText="1"/>
    </xf>
    <xf numFmtId="0" fontId="42" fillId="14" borderId="0" xfId="2" applyFont="1" applyFill="1" applyAlignment="1">
      <alignment horizontal="left" vertical="center" wrapText="1"/>
    </xf>
    <xf numFmtId="0" fontId="27" fillId="14" borderId="0" xfId="2" applyFont="1" applyFill="1" applyAlignment="1">
      <alignment vertical="center"/>
    </xf>
    <xf numFmtId="0" fontId="42" fillId="14" borderId="0" xfId="2" applyFont="1" applyFill="1" applyAlignment="1">
      <alignment vertical="center"/>
    </xf>
    <xf numFmtId="0" fontId="36" fillId="13" borderId="0" xfId="6" applyFont="1" applyFill="1" applyAlignment="1">
      <alignment vertical="center"/>
    </xf>
    <xf numFmtId="0" fontId="81" fillId="13" borderId="0" xfId="6" applyFont="1" applyFill="1" applyAlignment="1">
      <alignment vertical="center"/>
    </xf>
    <xf numFmtId="0" fontId="39" fillId="0" borderId="0" xfId="6" applyFont="1" applyAlignment="1">
      <alignment vertical="center"/>
    </xf>
    <xf numFmtId="0" fontId="82" fillId="3" borderId="0" xfId="4" applyFont="1" applyFill="1" applyBorder="1" applyAlignment="1">
      <alignment horizontal="left" vertical="center" wrapText="1"/>
    </xf>
    <xf numFmtId="0" fontId="84" fillId="0" borderId="0" xfId="7" applyFont="1" applyAlignment="1">
      <alignment vertical="center"/>
    </xf>
    <xf numFmtId="0" fontId="39" fillId="0" borderId="0" xfId="6" applyFont="1" applyAlignment="1">
      <alignment vertical="center" wrapText="1"/>
    </xf>
    <xf numFmtId="164" fontId="39" fillId="0" borderId="0" xfId="5" applyFont="1" applyAlignment="1">
      <alignment vertical="center"/>
    </xf>
    <xf numFmtId="0" fontId="84" fillId="0" borderId="0" xfId="7" applyNumberFormat="1" applyFont="1" applyAlignment="1">
      <alignment vertical="center"/>
    </xf>
    <xf numFmtId="0" fontId="38" fillId="8" borderId="30" xfId="6" applyFont="1" applyFill="1" applyBorder="1" applyAlignment="1">
      <alignment vertical="center"/>
    </xf>
    <xf numFmtId="0" fontId="27" fillId="0" borderId="0" xfId="2" applyFont="1" applyAlignment="1">
      <alignment vertical="center"/>
    </xf>
    <xf numFmtId="0" fontId="42" fillId="0" borderId="0" xfId="2" applyFont="1" applyAlignment="1">
      <alignment vertical="center"/>
    </xf>
    <xf numFmtId="0" fontId="39" fillId="0" borderId="0" xfId="2" applyFont="1" applyAlignment="1">
      <alignment horizontal="left" vertical="center"/>
    </xf>
    <xf numFmtId="0" fontId="82" fillId="0" borderId="0" xfId="6" applyFont="1" applyAlignment="1">
      <alignment vertical="center"/>
    </xf>
    <xf numFmtId="0" fontId="38" fillId="0" borderId="37" xfId="6" applyFont="1" applyBorder="1" applyAlignment="1">
      <alignment vertical="center"/>
    </xf>
    <xf numFmtId="164" fontId="38" fillId="0" borderId="40" xfId="5" applyFont="1" applyBorder="1" applyAlignment="1">
      <alignment vertical="center"/>
    </xf>
    <xf numFmtId="0" fontId="39" fillId="0" borderId="66" xfId="6" applyFont="1" applyBorder="1" applyAlignment="1">
      <alignment vertical="center"/>
    </xf>
    <xf numFmtId="164" fontId="39" fillId="0" borderId="0" xfId="6" applyNumberFormat="1" applyFont="1" applyAlignment="1">
      <alignment vertical="center"/>
    </xf>
    <xf numFmtId="168" fontId="39" fillId="0" borderId="0" xfId="6" applyNumberFormat="1" applyFont="1" applyAlignment="1">
      <alignment vertical="center"/>
    </xf>
    <xf numFmtId="0" fontId="40" fillId="13" borderId="0" xfId="6" applyFont="1" applyFill="1" applyAlignment="1">
      <alignment vertical="center"/>
    </xf>
    <xf numFmtId="0" fontId="82" fillId="13" borderId="0" xfId="2" applyFont="1" applyFill="1" applyAlignment="1">
      <alignment horizontal="left" vertical="center"/>
    </xf>
    <xf numFmtId="164" fontId="82" fillId="13" borderId="0" xfId="5" applyFont="1" applyFill="1" applyBorder="1" applyAlignment="1">
      <alignment horizontal="left" vertical="center"/>
    </xf>
    <xf numFmtId="0" fontId="81" fillId="13" borderId="24" xfId="2" applyFont="1" applyFill="1" applyBorder="1" applyAlignment="1">
      <alignment horizontal="left" vertical="center"/>
    </xf>
    <xf numFmtId="164" fontId="81" fillId="13" borderId="24" xfId="5" applyFont="1" applyFill="1" applyBorder="1" applyAlignment="1">
      <alignment horizontal="left" vertical="center"/>
    </xf>
    <xf numFmtId="164" fontId="81" fillId="13" borderId="11" xfId="5" applyFont="1" applyFill="1" applyBorder="1" applyAlignment="1">
      <alignment horizontal="left" vertical="center"/>
    </xf>
    <xf numFmtId="0" fontId="82" fillId="13" borderId="24" xfId="2" applyFont="1" applyFill="1" applyBorder="1" applyAlignment="1">
      <alignment horizontal="left" vertical="center"/>
    </xf>
    <xf numFmtId="164" fontId="82" fillId="13" borderId="24" xfId="5" applyFont="1" applyFill="1" applyBorder="1" applyAlignment="1">
      <alignment horizontal="left" vertical="center"/>
    </xf>
    <xf numFmtId="164" fontId="82" fillId="13" borderId="27" xfId="5" applyFont="1" applyFill="1" applyBorder="1" applyAlignment="1">
      <alignment horizontal="left" vertical="center"/>
    </xf>
    <xf numFmtId="0" fontId="82" fillId="13" borderId="39" xfId="2" applyFont="1" applyFill="1" applyBorder="1" applyAlignment="1">
      <alignment horizontal="left" vertical="center"/>
    </xf>
    <xf numFmtId="164" fontId="82" fillId="13" borderId="11" xfId="5" applyFont="1" applyFill="1" applyBorder="1" applyAlignment="1">
      <alignment horizontal="left" vertical="center"/>
    </xf>
    <xf numFmtId="0" fontId="73" fillId="14" borderId="33" xfId="4" applyFont="1" applyFill="1" applyBorder="1" applyAlignment="1">
      <alignment horizontal="center" vertical="center"/>
    </xf>
    <xf numFmtId="0" fontId="73" fillId="14" borderId="0" xfId="4" applyFont="1" applyFill="1" applyBorder="1" applyAlignment="1">
      <alignment horizontal="center" vertical="center"/>
    </xf>
    <xf numFmtId="0" fontId="73" fillId="14" borderId="67" xfId="4" applyFont="1" applyFill="1" applyBorder="1" applyAlignment="1">
      <alignment horizontal="center" vertical="center"/>
    </xf>
    <xf numFmtId="0" fontId="55" fillId="13" borderId="67" xfId="4" applyFont="1" applyFill="1" applyBorder="1" applyAlignment="1">
      <alignment horizontal="center" vertical="center"/>
    </xf>
    <xf numFmtId="43" fontId="39" fillId="0" borderId="0" xfId="6" applyNumberFormat="1" applyFont="1" applyAlignment="1">
      <alignment vertical="center"/>
    </xf>
    <xf numFmtId="0" fontId="39" fillId="14" borderId="0" xfId="6" applyFont="1" applyFill="1" applyAlignment="1">
      <alignment vertical="center"/>
    </xf>
    <xf numFmtId="0" fontId="39" fillId="14" borderId="0" xfId="6" applyFont="1" applyFill="1" applyAlignment="1">
      <alignment vertical="center" wrapText="1"/>
    </xf>
    <xf numFmtId="0" fontId="41" fillId="14" borderId="0" xfId="6" applyFont="1" applyFill="1" applyAlignment="1">
      <alignment vertical="center"/>
    </xf>
    <xf numFmtId="0" fontId="39" fillId="3" borderId="0" xfId="6" applyFont="1" applyFill="1" applyAlignment="1">
      <alignment vertical="center"/>
    </xf>
    <xf numFmtId="165" fontId="39" fillId="0" borderId="0" xfId="5" applyNumberFormat="1" applyFont="1" applyAlignment="1">
      <alignment vertical="center"/>
    </xf>
    <xf numFmtId="0" fontId="38" fillId="0" borderId="40" xfId="6" applyFont="1" applyBorder="1" applyAlignment="1">
      <alignment vertical="center"/>
    </xf>
    <xf numFmtId="164" fontId="38" fillId="0" borderId="38" xfId="5" applyFont="1" applyBorder="1" applyAlignment="1">
      <alignment vertical="center"/>
    </xf>
    <xf numFmtId="0" fontId="38" fillId="0" borderId="0" xfId="6" applyFont="1" applyAlignment="1">
      <alignment vertical="center"/>
    </xf>
    <xf numFmtId="164" fontId="38" fillId="0" borderId="0" xfId="5" applyFont="1" applyBorder="1" applyAlignment="1">
      <alignment vertical="center"/>
    </xf>
    <xf numFmtId="0" fontId="73" fillId="0" borderId="33" xfId="4" applyFont="1" applyFill="1" applyBorder="1" applyAlignment="1">
      <alignment vertical="center"/>
    </xf>
    <xf numFmtId="0" fontId="73" fillId="0" borderId="0" xfId="4" applyFont="1" applyFill="1" applyBorder="1" applyAlignment="1">
      <alignment vertical="center"/>
    </xf>
    <xf numFmtId="0" fontId="73" fillId="0" borderId="67" xfId="4" applyFont="1" applyFill="1" applyBorder="1" applyAlignment="1">
      <alignment vertical="center"/>
    </xf>
    <xf numFmtId="0" fontId="55" fillId="0" borderId="67" xfId="4" applyFont="1" applyFill="1" applyBorder="1" applyAlignment="1">
      <alignment vertical="center"/>
    </xf>
    <xf numFmtId="0" fontId="1" fillId="2" borderId="21" xfId="2" applyFont="1" applyFill="1" applyBorder="1" applyAlignment="1">
      <alignment vertical="center" wrapText="1"/>
    </xf>
    <xf numFmtId="0" fontId="18" fillId="2" borderId="0" xfId="2" applyFont="1" applyFill="1" applyBorder="1" applyAlignment="1">
      <alignment horizontal="left" vertical="center" wrapText="1"/>
    </xf>
    <xf numFmtId="0" fontId="4" fillId="3" borderId="8" xfId="1" applyFill="1" applyBorder="1" applyAlignment="1">
      <alignment horizontal="center" vertical="center" wrapText="1"/>
    </xf>
    <xf numFmtId="43" fontId="10" fillId="3" borderId="8" xfId="8" applyFont="1" applyFill="1" applyBorder="1" applyAlignment="1">
      <alignment vertical="center" wrapText="1"/>
    </xf>
    <xf numFmtId="169" fontId="10" fillId="3" borderId="8" xfId="8" applyNumberFormat="1" applyFont="1" applyFill="1" applyBorder="1" applyAlignment="1">
      <alignment vertical="center" wrapText="1"/>
    </xf>
    <xf numFmtId="0" fontId="1" fillId="2" borderId="19" xfId="2" applyFont="1" applyFill="1" applyBorder="1" applyAlignment="1">
      <alignment vertical="center" wrapText="1"/>
    </xf>
    <xf numFmtId="0" fontId="1" fillId="2" borderId="20" xfId="2" applyFont="1" applyFill="1" applyBorder="1" applyAlignment="1">
      <alignment vertical="center" wrapText="1"/>
    </xf>
    <xf numFmtId="0" fontId="1" fillId="2" borderId="21" xfId="2" applyFont="1" applyFill="1" applyBorder="1" applyAlignment="1">
      <alignment vertical="center"/>
    </xf>
    <xf numFmtId="10" fontId="10" fillId="3" borderId="8" xfId="2" applyNumberFormat="1" applyFont="1" applyFill="1" applyBorder="1" applyAlignment="1">
      <alignment vertical="center" wrapText="1"/>
    </xf>
    <xf numFmtId="3" fontId="10" fillId="3" borderId="8" xfId="2" applyNumberFormat="1" applyFont="1" applyFill="1" applyBorder="1" applyAlignment="1">
      <alignment vertical="center" wrapText="1"/>
    </xf>
    <xf numFmtId="10" fontId="0" fillId="0" borderId="10" xfId="0" applyNumberFormat="1" applyBorder="1"/>
    <xf numFmtId="0" fontId="4" fillId="3" borderId="8" xfId="1" applyFill="1" applyBorder="1" applyAlignment="1">
      <alignment vertical="center" wrapText="1"/>
    </xf>
    <xf numFmtId="0" fontId="48" fillId="0" borderId="0" xfId="2" applyFont="1" applyAlignment="1">
      <alignment horizontal="left" vertical="center"/>
    </xf>
    <xf numFmtId="0" fontId="4" fillId="3" borderId="27" xfId="1" applyFill="1" applyBorder="1" applyAlignment="1">
      <alignment vertical="center"/>
    </xf>
    <xf numFmtId="0" fontId="4" fillId="3" borderId="27" xfId="1" applyFill="1" applyBorder="1" applyAlignment="1">
      <alignment vertical="center" wrapText="1"/>
    </xf>
    <xf numFmtId="0" fontId="4" fillId="3" borderId="42" xfId="1" applyFill="1" applyBorder="1" applyAlignment="1">
      <alignment vertical="center"/>
    </xf>
    <xf numFmtId="0" fontId="94" fillId="3" borderId="8" xfId="2" applyFont="1" applyFill="1" applyBorder="1" applyAlignment="1">
      <alignment horizontal="center" vertical="center" wrapText="1"/>
    </xf>
    <xf numFmtId="0" fontId="1" fillId="2" borderId="8" xfId="2" applyFont="1" applyFill="1" applyBorder="1" applyAlignment="1">
      <alignment horizontal="left" vertical="center" wrapText="1"/>
    </xf>
    <xf numFmtId="0" fontId="92" fillId="2" borderId="8" xfId="2" applyFont="1" applyFill="1" applyBorder="1" applyAlignment="1">
      <alignment horizontal="left" vertical="center" wrapText="1"/>
    </xf>
    <xf numFmtId="0" fontId="92" fillId="2" borderId="14" xfId="2" applyFont="1" applyFill="1" applyBorder="1" applyAlignment="1">
      <alignment vertical="center" wrapText="1"/>
    </xf>
    <xf numFmtId="0" fontId="93" fillId="0" borderId="16" xfId="0" applyFont="1" applyBorder="1" applyAlignment="1">
      <alignment vertical="center"/>
    </xf>
    <xf numFmtId="165" fontId="48" fillId="0" borderId="0" xfId="4" applyNumberFormat="1" applyFont="1" applyFill="1" applyAlignment="1">
      <alignment horizontal="left" vertical="center"/>
    </xf>
    <xf numFmtId="4" fontId="10" fillId="3" borderId="8" xfId="2" applyNumberFormat="1" applyFont="1" applyFill="1" applyBorder="1" applyAlignment="1">
      <alignment vertical="center" wrapText="1"/>
    </xf>
    <xf numFmtId="165" fontId="39" fillId="0" borderId="0" xfId="6" applyNumberFormat="1" applyFont="1" applyAlignment="1">
      <alignment vertical="center"/>
    </xf>
    <xf numFmtId="14" fontId="9" fillId="3" borderId="0" xfId="2" applyNumberFormat="1" applyFont="1" applyFill="1" applyBorder="1" applyAlignment="1">
      <alignment horizontal="right" vertical="center"/>
    </xf>
    <xf numFmtId="0" fontId="0" fillId="0" borderId="8" xfId="0" applyFont="1" applyFill="1" applyBorder="1" applyAlignment="1">
      <alignment vertical="center" wrapText="1"/>
    </xf>
    <xf numFmtId="0" fontId="19" fillId="0" borderId="0" xfId="2" applyFont="1" applyFill="1" applyBorder="1" applyAlignment="1">
      <alignment horizontal="left" vertical="center" wrapText="1"/>
    </xf>
    <xf numFmtId="0" fontId="10" fillId="11" borderId="0" xfId="2" applyFont="1" applyFill="1" applyBorder="1" applyAlignment="1">
      <alignment horizontal="left" vertical="center" wrapText="1" indent="2"/>
    </xf>
    <xf numFmtId="0" fontId="1" fillId="11" borderId="0" xfId="0" applyFont="1" applyFill="1" applyAlignment="1">
      <alignment wrapText="1"/>
    </xf>
    <xf numFmtId="0" fontId="1" fillId="11" borderId="0" xfId="0" applyFont="1" applyFill="1"/>
    <xf numFmtId="0" fontId="56" fillId="0" borderId="0" xfId="6" applyFont="1" applyFill="1" applyBorder="1" applyAlignment="1">
      <alignment vertical="center"/>
    </xf>
    <xf numFmtId="0" fontId="19" fillId="0" borderId="0" xfId="2" applyFont="1" applyFill="1" applyBorder="1" applyAlignment="1">
      <alignment horizontal="left" vertical="center"/>
    </xf>
    <xf numFmtId="0" fontId="55" fillId="0" borderId="0" xfId="4" applyFont="1" applyFill="1" applyBorder="1" applyAlignment="1">
      <alignment horizontal="center" vertical="center"/>
    </xf>
    <xf numFmtId="0" fontId="13" fillId="7" borderId="0" xfId="2" applyFont="1" applyFill="1" applyBorder="1" applyAlignment="1">
      <alignment horizontal="left" vertical="center"/>
    </xf>
    <xf numFmtId="0" fontId="22" fillId="7" borderId="0" xfId="2" applyFont="1" applyFill="1" applyAlignment="1">
      <alignment horizontal="left" vertical="center"/>
    </xf>
    <xf numFmtId="0" fontId="11" fillId="7" borderId="0" xfId="2" applyFont="1" applyFill="1" applyBorder="1" applyAlignment="1">
      <alignment horizontal="left" vertical="center" wrapText="1" indent="3"/>
    </xf>
    <xf numFmtId="0" fontId="18" fillId="7" borderId="0" xfId="2" applyFont="1" applyFill="1" applyBorder="1" applyAlignment="1">
      <alignment horizontal="left" vertical="center" wrapText="1" indent="3"/>
    </xf>
    <xf numFmtId="0" fontId="64" fillId="11" borderId="0" xfId="0" applyFont="1" applyFill="1"/>
    <xf numFmtId="0" fontId="0" fillId="11" borderId="0" xfId="0" applyFill="1"/>
    <xf numFmtId="0" fontId="13" fillId="0" borderId="49" xfId="2" applyFont="1" applyFill="1" applyBorder="1" applyAlignment="1">
      <alignment vertical="center"/>
    </xf>
    <xf numFmtId="0" fontId="26" fillId="7" borderId="50" xfId="4" applyFont="1" applyFill="1" applyBorder="1" applyAlignment="1">
      <alignment horizontal="center" vertical="center"/>
    </xf>
    <xf numFmtId="0" fontId="26" fillId="7" borderId="51" xfId="4" applyFont="1" applyFill="1" applyBorder="1" applyAlignment="1">
      <alignment horizontal="center" vertical="center"/>
    </xf>
    <xf numFmtId="0" fontId="26" fillId="7" borderId="52" xfId="4" applyFont="1" applyFill="1" applyBorder="1" applyAlignment="1">
      <alignment horizontal="center" vertical="center"/>
    </xf>
    <xf numFmtId="0" fontId="13" fillId="0" borderId="53" xfId="2" applyFont="1" applyFill="1" applyBorder="1" applyAlignment="1">
      <alignment vertical="center"/>
    </xf>
    <xf numFmtId="0" fontId="19" fillId="0" borderId="34" xfId="2" applyFont="1" applyFill="1" applyBorder="1" applyAlignment="1">
      <alignment horizontal="left" vertical="center"/>
    </xf>
    <xf numFmtId="0" fontId="17" fillId="0" borderId="7" xfId="2" applyFont="1" applyFill="1" applyBorder="1" applyAlignment="1">
      <alignment horizontal="left" vertical="center" wrapText="1"/>
    </xf>
    <xf numFmtId="0" fontId="3" fillId="0" borderId="7" xfId="0" applyFont="1" applyBorder="1" applyAlignment="1">
      <alignment wrapText="1"/>
    </xf>
    <xf numFmtId="0" fontId="9" fillId="2" borderId="14" xfId="2"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92" fillId="2" borderId="14" xfId="2" applyFont="1" applyFill="1" applyBorder="1" applyAlignment="1">
      <alignment horizontal="left" vertical="center"/>
    </xf>
    <xf numFmtId="0" fontId="93" fillId="0" borderId="16" xfId="0" applyFont="1" applyBorder="1" applyAlignment="1">
      <alignment horizontal="left" vertical="center"/>
    </xf>
    <xf numFmtId="0" fontId="93" fillId="0" borderId="17" xfId="0" applyFont="1" applyBorder="1" applyAlignment="1">
      <alignment horizontal="left" vertical="center"/>
    </xf>
    <xf numFmtId="0" fontId="17" fillId="0" borderId="7" xfId="2" applyFont="1" applyFill="1" applyBorder="1" applyAlignment="1">
      <alignment vertical="center" wrapText="1"/>
    </xf>
    <xf numFmtId="0" fontId="3" fillId="0" borderId="7" xfId="0" applyFont="1" applyBorder="1" applyAlignment="1">
      <alignment vertical="center" wrapText="1"/>
    </xf>
    <xf numFmtId="0" fontId="1" fillId="2" borderId="14" xfId="2"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1" fillId="2" borderId="14" xfId="2" applyFont="1" applyFill="1" applyBorder="1" applyAlignment="1">
      <alignment horizontal="left" vertical="center" wrapText="1"/>
    </xf>
    <xf numFmtId="0" fontId="9" fillId="2" borderId="16"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0" fillId="0" borderId="7" xfId="0" applyBorder="1" applyAlignment="1">
      <alignment horizontal="left" vertical="center" wrapText="1"/>
    </xf>
    <xf numFmtId="0" fontId="3" fillId="0" borderId="7" xfId="0" applyFont="1" applyBorder="1" applyAlignment="1">
      <alignment horizontal="left" vertical="center" wrapText="1"/>
    </xf>
    <xf numFmtId="0" fontId="2" fillId="0" borderId="16" xfId="0" applyFont="1" applyBorder="1" applyAlignment="1">
      <alignment vertical="center"/>
    </xf>
    <xf numFmtId="0" fontId="2" fillId="0" borderId="17"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1" fillId="2" borderId="61" xfId="2" applyFont="1" applyFill="1" applyBorder="1" applyAlignment="1">
      <alignment horizontal="left" vertical="center" wrapText="1"/>
    </xf>
    <xf numFmtId="0" fontId="1" fillId="2" borderId="62" xfId="2" applyFont="1" applyFill="1" applyBorder="1" applyAlignment="1">
      <alignment horizontal="left" vertical="center" wrapText="1"/>
    </xf>
    <xf numFmtId="0" fontId="1" fillId="2" borderId="63" xfId="2" applyFont="1" applyFill="1" applyBorder="1" applyAlignment="1">
      <alignment horizontal="left" vertical="center" wrapText="1"/>
    </xf>
    <xf numFmtId="0" fontId="42" fillId="0" borderId="16" xfId="0" applyFont="1" applyBorder="1" applyAlignment="1">
      <alignment vertical="center"/>
    </xf>
    <xf numFmtId="0" fontId="42" fillId="0" borderId="17" xfId="0" applyFont="1" applyBorder="1" applyAlignment="1">
      <alignment vertical="center"/>
    </xf>
    <xf numFmtId="0" fontId="9" fillId="2" borderId="14" xfId="2" applyFont="1" applyFill="1" applyBorder="1" applyAlignment="1">
      <alignment vertical="center"/>
    </xf>
    <xf numFmtId="0" fontId="17" fillId="0" borderId="13"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 fillId="2" borderId="18" xfId="2" applyFont="1" applyFill="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73" fillId="14" borderId="0" xfId="4" applyFont="1" applyFill="1" applyAlignment="1">
      <alignment horizontal="center"/>
    </xf>
    <xf numFmtId="0" fontId="55" fillId="13" borderId="0" xfId="4" applyFont="1" applyFill="1" applyBorder="1" applyAlignment="1">
      <alignment horizontal="center"/>
    </xf>
    <xf numFmtId="0" fontId="56" fillId="0" borderId="0" xfId="6" applyFont="1" applyAlignment="1">
      <alignment vertical="center"/>
    </xf>
    <xf numFmtId="0" fontId="48" fillId="14" borderId="0" xfId="2" applyFont="1" applyFill="1" applyAlignment="1">
      <alignment vertical="center" wrapText="1"/>
    </xf>
    <xf numFmtId="0" fontId="27" fillId="14" borderId="30" xfId="2" applyFont="1" applyFill="1" applyBorder="1" applyAlignment="1">
      <alignment vertical="center"/>
    </xf>
    <xf numFmtId="0" fontId="71" fillId="13" borderId="40" xfId="2" applyFont="1" applyFill="1" applyBorder="1" applyAlignment="1">
      <alignment horizontal="left" vertical="center"/>
    </xf>
    <xf numFmtId="0" fontId="48" fillId="0" borderId="0" xfId="2" applyFont="1" applyAlignment="1">
      <alignment horizontal="left" vertical="center"/>
    </xf>
    <xf numFmtId="0" fontId="73" fillId="14" borderId="0" xfId="4" applyFont="1" applyFill="1" applyBorder="1" applyAlignment="1">
      <alignment horizontal="center"/>
    </xf>
    <xf numFmtId="0" fontId="86" fillId="13" borderId="0" xfId="4" applyFont="1" applyFill="1" applyAlignment="1">
      <alignment vertical="center"/>
    </xf>
    <xf numFmtId="0" fontId="88" fillId="13" borderId="0" xfId="4" applyFont="1" applyFill="1" applyAlignment="1">
      <alignment vertical="center"/>
    </xf>
    <xf numFmtId="0" fontId="12" fillId="0" borderId="0" xfId="4" applyFont="1" applyFill="1" applyBorder="1" applyAlignment="1">
      <alignment horizontal="left" vertical="center"/>
    </xf>
    <xf numFmtId="0" fontId="69" fillId="13" borderId="0" xfId="6" applyFont="1" applyFill="1" applyAlignment="1">
      <alignment horizontal="left" vertical="center" wrapText="1"/>
    </xf>
    <xf numFmtId="0" fontId="70" fillId="13" borderId="0" xfId="4" applyFont="1" applyFill="1" applyAlignment="1">
      <alignment vertical="center"/>
    </xf>
    <xf numFmtId="0" fontId="12" fillId="13" borderId="36" xfId="4" applyFont="1" applyFill="1" applyBorder="1" applyAlignment="1">
      <alignment horizontal="left" vertical="center" wrapText="1"/>
    </xf>
    <xf numFmtId="0" fontId="12" fillId="13" borderId="0" xfId="4" applyFont="1" applyFill="1" applyBorder="1" applyAlignment="1">
      <alignment horizontal="left" vertical="center" wrapText="1"/>
    </xf>
    <xf numFmtId="0" fontId="82" fillId="3" borderId="36" xfId="4" applyFont="1" applyFill="1" applyBorder="1" applyAlignment="1">
      <alignment horizontal="left" vertical="center" wrapText="1"/>
    </xf>
    <xf numFmtId="0" fontId="85" fillId="13" borderId="0" xfId="6" applyFont="1" applyFill="1" applyAlignment="1">
      <alignment vertical="center" wrapText="1"/>
    </xf>
    <xf numFmtId="0" fontId="82" fillId="13" borderId="0" xfId="6" applyFont="1" applyFill="1" applyAlignment="1">
      <alignment horizontal="left" vertical="center"/>
    </xf>
    <xf numFmtId="0" fontId="41" fillId="14" borderId="0" xfId="6" applyFont="1" applyFill="1" applyAlignment="1">
      <alignment vertical="center" wrapText="1"/>
    </xf>
    <xf numFmtId="0" fontId="48" fillId="13" borderId="0" xfId="6" applyFont="1" applyFill="1" applyAlignment="1">
      <alignment horizontal="left" vertical="center" wrapText="1"/>
    </xf>
    <xf numFmtId="0" fontId="42" fillId="14" borderId="0" xfId="2" applyFont="1" applyFill="1" applyAlignment="1">
      <alignment horizontal="left" vertical="center" wrapText="1"/>
    </xf>
    <xf numFmtId="0" fontId="69" fillId="14" borderId="0" xfId="2" applyFont="1" applyFill="1" applyAlignment="1">
      <alignment horizontal="left" vertical="center" wrapText="1"/>
    </xf>
    <xf numFmtId="0" fontId="82" fillId="13" borderId="0" xfId="2" applyFont="1" applyFill="1" applyAlignment="1">
      <alignment horizontal="left" vertical="center"/>
    </xf>
    <xf numFmtId="0" fontId="73" fillId="14" borderId="33" xfId="4" applyFont="1" applyFill="1" applyBorder="1" applyAlignment="1">
      <alignment horizontal="center" vertical="center"/>
    </xf>
    <xf numFmtId="0" fontId="73" fillId="14" borderId="51" xfId="4" applyFont="1" applyFill="1" applyBorder="1" applyAlignment="1">
      <alignment horizontal="center" vertical="center"/>
    </xf>
    <xf numFmtId="0" fontId="55" fillId="13" borderId="67" xfId="4" applyFont="1" applyFill="1" applyBorder="1" applyAlignment="1">
      <alignment horizontal="center" vertical="center"/>
    </xf>
    <xf numFmtId="0" fontId="27" fillId="13" borderId="0" xfId="2" applyFont="1" applyFill="1" applyAlignment="1">
      <alignment vertical="center"/>
    </xf>
    <xf numFmtId="0" fontId="12" fillId="3" borderId="0" xfId="4" applyFont="1" applyFill="1" applyBorder="1" applyAlignment="1">
      <alignment horizontal="left" vertical="center" wrapText="1"/>
    </xf>
    <xf numFmtId="0" fontId="12" fillId="3" borderId="36" xfId="4"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xf>
    <xf numFmtId="0" fontId="17" fillId="0" borderId="13" xfId="2"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11" fillId="3" borderId="8" xfId="2" applyFont="1" applyFill="1" applyBorder="1" applyAlignment="1">
      <alignment vertical="center" wrapText="1"/>
    </xf>
  </cellXfs>
  <cellStyles count="9">
    <cellStyle name="Comma 2" xfId="5" xr:uid="{00000000-0005-0000-0000-000000000000}"/>
    <cellStyle name="Explanatory Text 2" xfId="7" xr:uid="{00000000-0005-0000-0000-000001000000}"/>
    <cellStyle name="Hyperlink 2" xfId="3" xr:uid="{00000000-0005-0000-0000-000003000000}"/>
    <cellStyle name="Hyperlink 3" xfId="4" xr:uid="{00000000-0005-0000-0000-000004000000}"/>
    <cellStyle name="Lien hypertexte" xfId="1" builtinId="8"/>
    <cellStyle name="Milliers" xfId="8" builtinId="3"/>
    <cellStyle name="Normal" xfId="0" builtinId="0"/>
    <cellStyle name="Normal 2" xfId="2" xr:uid="{00000000-0005-0000-0000-000006000000}"/>
    <cellStyle name="Normal 3" xfId="6" xr:uid="{00000000-0005-0000-0000-000007000000}"/>
  </cellStyles>
  <dxfs count="60">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numFmt numFmtId="165" formatCode="_ * #,##0_ ;_ * \-#,##0_ ;_ * &quot;-&quot;??_ ;_ @_ "/>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b val="0"/>
        <i val="0"/>
        <strike val="0"/>
        <condense val="0"/>
        <extend val="0"/>
        <outline val="0"/>
        <shadow val="0"/>
        <u val="none"/>
        <vertAlign val="baseline"/>
        <sz val="10.5"/>
        <color theme="1"/>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numFmt numFmtId="0" formatCode="General"/>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b val="0"/>
        <i val="0"/>
        <strike val="0"/>
        <condense val="0"/>
        <extend val="0"/>
        <outline val="0"/>
        <shadow val="0"/>
        <u val="none"/>
        <vertAlign val="baseline"/>
        <sz val="10.5"/>
        <color theme="1"/>
        <name val="Franklin Gothic Book"/>
        <family val="2"/>
        <scheme val="none"/>
      </font>
      <alignment horizontal="general" vertical="center" textRotation="0" wrapText="0" indent="0" justifyLastLine="0" shrinkToFit="0" readingOrder="0"/>
    </dxf>
    <dxf>
      <font>
        <strike val="0"/>
        <outline val="0"/>
        <shadow val="0"/>
        <vertAlign val="baseline"/>
        <sz val="10.5"/>
        <name val="Franklin Gothic Book"/>
        <family val="2"/>
        <scheme val="none"/>
      </font>
      <alignment horizontal="general" vertical="center" textRotation="0" wrapText="0" indent="0" justifyLastLine="0" shrinkToFit="0" readingOrder="0"/>
    </dxf>
    <dxf>
      <font>
        <strike val="0"/>
        <outline val="0"/>
        <shadow val="0"/>
        <vertAlign val="baseline"/>
        <sz val="10.5"/>
        <name val="Franklin Gothic Book"/>
        <family val="2"/>
        <scheme val="none"/>
      </font>
      <alignment horizontal="general" vertical="center" textRotation="0" wrapText="0" indent="0" justifyLastLine="0" shrinkToFit="0" readingOrder="0"/>
    </dxf>
    <dxf>
      <font>
        <strike val="0"/>
        <outline val="0"/>
        <shadow val="0"/>
        <vertAlign val="baseline"/>
        <sz val="10.5"/>
        <name val="Franklin Gothic Book"/>
        <family val="2"/>
        <scheme val="none"/>
      </font>
      <alignment horizontal="general" vertical="center" textRotation="0" wrapText="0" indent="0" justifyLastLine="0" shrinkToFit="0" readingOrder="0"/>
    </dxf>
    <dxf>
      <font>
        <strike val="0"/>
        <outline val="0"/>
        <shadow val="0"/>
        <vertAlign val="baseline"/>
        <sz val="10.5"/>
        <name val="Franklin Gothic Book"/>
        <family val="2"/>
        <scheme val="none"/>
      </font>
      <alignment horizontal="general" vertical="center" textRotation="0" wrapText="0" indent="0" justifyLastLine="0" shrinkToFit="0" readingOrder="0"/>
    </dxf>
    <dxf>
      <font>
        <strike val="0"/>
        <outline val="0"/>
        <shadow val="0"/>
        <vertAlign val="baseline"/>
        <sz val="10.5"/>
        <name val="Franklin Gothic Book"/>
        <family val="2"/>
        <scheme val="none"/>
      </font>
      <alignment horizontal="general" vertical="center" textRotation="0" wrapText="0" indent="0" justifyLastLine="0" shrinkToFit="0" readingOrder="0"/>
    </dxf>
    <dxf>
      <font>
        <strike val="0"/>
        <outline val="0"/>
        <shadow val="0"/>
        <vertAlign val="baseline"/>
        <name val="Franklin Gothic Book"/>
        <family val="2"/>
        <scheme val="none"/>
      </font>
      <numFmt numFmtId="0" formatCode="General"/>
      <alignment vertical="center" textRotation="0" indent="0" justifyLastLine="0" shrinkToFit="0" readingOrder="0"/>
    </dxf>
    <dxf>
      <font>
        <strike val="0"/>
        <outline val="0"/>
        <shadow val="0"/>
        <vertAlign val="baseline"/>
        <name val="Franklin Gothic Book"/>
        <family val="2"/>
        <scheme val="none"/>
      </font>
      <numFmt numFmtId="0" formatCode="General"/>
      <alignment vertical="center" textRotation="0" indent="0" justifyLastLine="0" shrinkToFit="0" readingOrder="0"/>
    </dxf>
    <dxf>
      <font>
        <strike val="0"/>
        <outline val="0"/>
        <shadow val="0"/>
        <vertAlign val="baseline"/>
        <name val="Franklin Gothic Book"/>
        <family val="2"/>
        <scheme val="none"/>
      </font>
      <numFmt numFmtId="0" formatCode="General"/>
      <alignment vertical="center" textRotation="0" indent="0" justifyLastLine="0" shrinkToFit="0" readingOrder="0"/>
    </dxf>
    <dxf>
      <font>
        <strike val="0"/>
        <outline val="0"/>
        <shadow val="0"/>
        <vertAlign val="baseline"/>
        <name val="Franklin Gothic Book"/>
        <family val="2"/>
        <scheme val="none"/>
      </font>
      <numFmt numFmtId="0" formatCode="General"/>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vertAlign val="baseline"/>
        <name val="Franklin Gothic Book"/>
        <family val="2"/>
        <scheme val="none"/>
      </font>
      <alignment vertical="center" textRotation="0" indent="0" justifyLastLine="0" shrinkToFit="0" readingOrder="0"/>
    </dxf>
    <dxf>
      <font>
        <strike val="0"/>
        <outline val="0"/>
        <shadow val="0"/>
        <u val="none"/>
        <vertAlign val="baseline"/>
        <sz val="12"/>
        <color theme="1"/>
        <name val="Franklin Gothic Book"/>
        <family val="2"/>
        <scheme val="none"/>
      </font>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fill>
        <patternFill patternType="none">
          <fgColor indexed="64"/>
          <bgColor auto="1"/>
        </patternFill>
      </fill>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dxf>
    <dxf>
      <font>
        <strike val="0"/>
        <outline val="0"/>
        <shadow val="0"/>
        <vertAlign val="baseline"/>
        <name val="Franklin Gothic Book"/>
        <family val="2"/>
        <scheme val="none"/>
      </font>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name val="Franklin Gothic Book"/>
        <family val="2"/>
        <scheme val="none"/>
      </font>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sz val="12"/>
        <name val="Franklin Gothic Book"/>
        <family val="2"/>
        <scheme val="none"/>
      </font>
      <fill>
        <patternFill patternType="none">
          <fgColor indexed="64"/>
          <bgColor indexed="65"/>
        </patternFill>
      </fill>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name val="Franklin Gothic Book"/>
        <family val="2"/>
        <scheme val="none"/>
      </font>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name val="Franklin Gothic Book"/>
        <family val="2"/>
        <scheme val="none"/>
      </font>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2" defaultTableStyle="TableStyleMedium2" defaultPivotStyle="PivotStyleLight16">
    <tableStyle name="EITI Table" pivot="0" count="3" xr9:uid="{00000000-0011-0000-FFFF-FFFF00000000}">
      <tableStyleElement type="headerRow" dxfId="59"/>
      <tableStyleElement type="firstRowStripe" dxfId="58"/>
      <tableStyleElement type="secondRowStripe" dxfId="57"/>
    </tableStyle>
    <tableStyle name="EITI Table 2" pivot="0" count="3" xr9:uid="{99A0D638-0715-4A1D-BAA0-E6A980B38CFE}">
      <tableStyleElement type="headerRow" dxfId="56"/>
      <tableStyleElement type="firstRowStripe" dxfId="55"/>
      <tableStyleElement type="secondRowStripe" dxfId="54"/>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112059</xdr:rowOff>
    </xdr:from>
    <xdr:to>
      <xdr:col>2</xdr:col>
      <xdr:colOff>1736679</xdr:colOff>
      <xdr:row>5</xdr:row>
      <xdr:rowOff>24409</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112059"/>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6294" y="1143000"/>
          <a:ext cx="13402235" cy="45392"/>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0</xdr:row>
      <xdr:rowOff>0</xdr:rowOff>
    </xdr:from>
    <xdr:to>
      <xdr:col>4</xdr:col>
      <xdr:colOff>1800224</xdr:colOff>
      <xdr:row>0</xdr:row>
      <xdr:rowOff>0</xdr:rowOff>
    </xdr:to>
    <xdr:grpSp>
      <xdr:nvGrpSpPr>
        <xdr:cNvPr id="2" name="Group 1">
          <a:extLst>
            <a:ext uri="{FF2B5EF4-FFF2-40B4-BE49-F238E27FC236}">
              <a16:creationId xmlns:a16="http://schemas.microsoft.com/office/drawing/2014/main" id="{EBDC42F6-EBA8-4228-8756-56BC49C7E0EA}"/>
            </a:ext>
          </a:extLst>
        </xdr:cNvPr>
        <xdr:cNvGrpSpPr>
          <a:grpSpLocks/>
        </xdr:cNvGrpSpPr>
      </xdr:nvGrpSpPr>
      <xdr:grpSpPr bwMode="auto">
        <a:xfrm>
          <a:off x="266699" y="0"/>
          <a:ext cx="9862608" cy="0"/>
          <a:chOff x="1133" y="1230"/>
          <a:chExt cx="8460" cy="208"/>
        </a:xfrm>
      </xdr:grpSpPr>
      <xdr:sp macro="" textlink="">
        <xdr:nvSpPr>
          <xdr:cNvPr id="3" name="Rektangel 2">
            <a:extLst>
              <a:ext uri="{FF2B5EF4-FFF2-40B4-BE49-F238E27FC236}">
                <a16:creationId xmlns:a16="http://schemas.microsoft.com/office/drawing/2014/main" id="{CBCB8E6A-9D37-47B5-8F6B-F39CA10121F4}"/>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28DC82AB-62A3-4AE4-A935-E1295BA3AFEF}"/>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2" name="Group 1">
          <a:extLst>
            <a:ext uri="{FF2B5EF4-FFF2-40B4-BE49-F238E27FC236}">
              <a16:creationId xmlns:a16="http://schemas.microsoft.com/office/drawing/2014/main" id="{E1EFD1F9-07C9-4A03-A87B-F18450741073}"/>
            </a:ext>
          </a:extLst>
        </xdr:cNvPr>
        <xdr:cNvGrpSpPr>
          <a:grpSpLocks/>
        </xdr:cNvGrpSpPr>
      </xdr:nvGrpSpPr>
      <xdr:grpSpPr bwMode="auto">
        <a:xfrm>
          <a:off x="196273" y="1012247"/>
          <a:ext cx="20874182" cy="234662"/>
          <a:chOff x="1133" y="1230"/>
          <a:chExt cx="8460" cy="208"/>
        </a:xfrm>
      </xdr:grpSpPr>
      <xdr:sp macro="" textlink="">
        <xdr:nvSpPr>
          <xdr:cNvPr id="3" name="Rektangel 2">
            <a:extLst>
              <a:ext uri="{FF2B5EF4-FFF2-40B4-BE49-F238E27FC236}">
                <a16:creationId xmlns:a16="http://schemas.microsoft.com/office/drawing/2014/main" id="{DFE45F9D-6AD6-4840-BB1C-B5CEBAB791B1}"/>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A4D1251F-5B0F-43D4-8CAC-008BC8266AB3}"/>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9787</xdr:colOff>
      <xdr:row>75</xdr:row>
      <xdr:rowOff>147205</xdr:rowOff>
    </xdr:to>
    <xdr:pic>
      <xdr:nvPicPr>
        <xdr:cNvPr id="5" name="Picture 4">
          <a:extLst>
            <a:ext uri="{FF2B5EF4-FFF2-40B4-BE49-F238E27FC236}">
              <a16:creationId xmlns:a16="http://schemas.microsoft.com/office/drawing/2014/main" id="{B0E3A5CE-CFA7-4E51-8FF6-2B46F3DE8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190" y="6004110"/>
          <a:ext cx="6201598" cy="8828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225135</xdr:colOff>
      <xdr:row>0</xdr:row>
      <xdr:rowOff>0</xdr:rowOff>
    </xdr:from>
    <xdr:to>
      <xdr:col>10</xdr:col>
      <xdr:colOff>2609849</xdr:colOff>
      <xdr:row>0</xdr:row>
      <xdr:rowOff>0</xdr:rowOff>
    </xdr:to>
    <xdr:grpSp>
      <xdr:nvGrpSpPr>
        <xdr:cNvPr id="2" name="Group 1">
          <a:extLst>
            <a:ext uri="{FF2B5EF4-FFF2-40B4-BE49-F238E27FC236}">
              <a16:creationId xmlns:a16="http://schemas.microsoft.com/office/drawing/2014/main" id="{32C0F551-9288-4DBF-897B-59033EC005B8}"/>
            </a:ext>
          </a:extLst>
        </xdr:cNvPr>
        <xdr:cNvGrpSpPr>
          <a:grpSpLocks/>
        </xdr:cNvGrpSpPr>
      </xdr:nvGrpSpPr>
      <xdr:grpSpPr bwMode="auto">
        <a:xfrm>
          <a:off x="479135" y="0"/>
          <a:ext cx="15308832" cy="0"/>
          <a:chOff x="1133" y="1230"/>
          <a:chExt cx="8460" cy="208"/>
        </a:xfrm>
      </xdr:grpSpPr>
      <xdr:sp macro="" textlink="">
        <xdr:nvSpPr>
          <xdr:cNvPr id="3" name="Rektangel 2">
            <a:extLst>
              <a:ext uri="{FF2B5EF4-FFF2-40B4-BE49-F238E27FC236}">
                <a16:creationId xmlns:a16="http://schemas.microsoft.com/office/drawing/2014/main" id="{5401A38B-ECF5-4743-A892-9841AE097793}"/>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53E70687-7298-4867-8F62-129E98132BBC}"/>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ctives.sharepoint.com/sites/Africateam/Shared%20Documents/Guinea/2.%20Disclosures/Reporting%20and%20analysis/2018%20EITI%20Report/2018%20Guinea%20Summary%20Data%20FR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ow r="4">
          <cell r="G4" t="str">
            <v>YYYY-MM-DD</v>
          </cell>
        </row>
      </sheetData>
      <sheetData sheetId="1">
        <row r="44">
          <cell r="E44" t="str">
            <v>XXX</v>
          </cell>
        </row>
      </sheetData>
      <sheetData sheetId="2"/>
      <sheetData sheetId="3"/>
      <sheetData sheetId="4"/>
      <sheetData sheetId="5"/>
      <sheetData sheetId="6">
        <row r="4">
          <cell r="I4" t="str">
            <v>Yes</v>
          </cell>
        </row>
        <row r="5">
          <cell r="I5" t="str">
            <v>Partially</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ie 1 - Présentation"/>
      <sheetName val="Partie 2 - Liste de pointage"/>
      <sheetName val="Partie 3 - Entités déclarantes"/>
      <sheetName val="Partie 4 - Recettes de l’État"/>
      <sheetName val="Partie 5 - Données d’entreprise"/>
      <sheetName val="Feuil1"/>
      <sheetName val="Feuil2"/>
      <sheetName val="Feuil3"/>
      <sheetName val="Feuil4"/>
      <sheetName val="Feuil5"/>
      <sheetName val="Listes"/>
      <sheetName val="2018 Guinea Summary Data FR_v2"/>
    </sheetNames>
    <sheetDataSet>
      <sheetData sheetId="0">
        <row r="4">
          <cell r="G4" t="str">
            <v>AAAA-MM-JJ</v>
          </cell>
        </row>
      </sheetData>
      <sheetData sheetId="1">
        <row r="50">
          <cell r="E50" t="str">
            <v>GNF</v>
          </cell>
        </row>
        <row r="51">
          <cell r="E51">
            <v>9015.68</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66DC7C5-E590-4EE4-A5AD-2A4158E94991}" name="Companies7" displayName="Companies7" ref="B42:I68" totalsRowShown="0" headerRowDxfId="53" tableBorderDxfId="52" headerRowCellStyle="Normal 2">
  <autoFilter ref="B42:I68" xr:uid="{00000000-0009-0000-0100-000009000000}"/>
  <tableColumns count="8">
    <tableColumn id="1" xr3:uid="{7E3A3FE7-328C-4CFC-BE4C-ADB9A7DDB869}" name="Nom complet de l’entreprise" dataDxfId="51" dataCellStyle="Normal 2"/>
    <tableColumn id="7" xr3:uid="{4D2DC84C-5E6E-471D-B258-18ACE9F1E6E8}" name="Type d'entreprise" dataDxfId="50" dataCellStyle="Normal 2"/>
    <tableColumn id="2" xr3:uid="{F043B10B-0857-41DC-AB5E-F7CEF22FC336}" name="Identifiant de l’entreprise" dataDxfId="49" dataCellStyle="Normal 2"/>
    <tableColumn id="5" xr3:uid="{81138C6D-A696-4455-BE8F-0B576BC607EA}" name="Secteur" dataDxfId="48" dataCellStyle="Normal 2"/>
    <tableColumn id="3" xr3:uid="{1EFDB66C-D67A-4157-A5B0-6B6F4E5B1480}" name="Matières premières (séparation par virgule)" dataDxfId="47" dataCellStyle="Normal 2"/>
    <tableColumn id="4" xr3:uid="{46E0AF3B-C489-4E18-91F4-9DB0E2644C40}" name="Cotation boursière ou site Internet d’entreprise " dataDxfId="46" dataCellStyle="Hyperlink 3"/>
    <tableColumn id="8" xr3:uid="{95A44F86-AB08-494F-8246-E93C98665508}" name="Rapport financier audité (si indisponible, bilan comptable ou flux de trésorerie…)" dataDxfId="45" dataCellStyle="Comma 2"/>
    <tableColumn id="6" xr3:uid="{AEEF56E2-65FA-4510-B81F-5867C7059B1A}" name="Rapport de paiements à l’État" dataDxfId="44" dataCellStyle="Comma 2"/>
  </tableColumns>
  <tableStyleInfo name="EITI Tab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126760C-9537-4F22-B527-8C2AE1CDD850}" name="Government_agencies8" displayName="Government_agencies8" ref="B20:E33" totalsRowShown="0" headerRowDxfId="43" tableBorderDxfId="42" headerRowCellStyle="Normal 2">
  <autoFilter ref="B20:E33" xr:uid="{00000000-0009-0000-0100-00000B000000}"/>
  <tableColumns count="4">
    <tableColumn id="1" xr3:uid="{15CE85DF-E7F7-4FA6-BBDB-C01CB2DFDDEB}" name="Nom complet de l’entité" dataDxfId="41" dataCellStyle="Normal 2"/>
    <tableColumn id="4" xr3:uid="{DBCB34DF-203A-4A62-98D8-91E5F29503FE}" name="Type d'Agence" dataDxfId="40" dataCellStyle="Normal 2"/>
    <tableColumn id="2" xr3:uid="{2F363FDE-26D0-4EBD-8A0C-D66E683670D1}" name="N° d’identifiant (le cas échéant)" dataDxfId="39" dataCellStyle="Normal 2"/>
    <tableColumn id="3" xr3:uid="{914C8DB3-EB27-4AD1-89C3-6745EDF82A5F}" name="Total déclaré" dataDxfId="38" dataCellStyle="Comma 2"/>
  </tableColumns>
  <tableStyleInfo name="EITI Tab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80D6ED-F9FB-4B31-9545-5CE818CC6DF5}" name="Companies159" displayName="Companies159" ref="B71:J84" totalsRowShown="0" headerRowDxfId="37" tableBorderDxfId="36" headerRowCellStyle="Normal 2">
  <autoFilter ref="B71:J84" xr:uid="{00000000-0009-0000-0100-00000E000000}"/>
  <tableColumns count="9">
    <tableColumn id="1" xr3:uid="{1BE7CB95-E11D-456E-9B7F-B8E29881EB90}" name="Nom complet du projet" dataDxfId="35" dataCellStyle="Normal 2"/>
    <tableColumn id="2" xr3:uid="{4CFCAB1C-E19E-49BE-9E62-37F9F8B281A5}" name="Référence(s) de la convention juridique : contrat, licence, bail, concession,..." dataDxfId="34" dataCellStyle="Normal 3"/>
    <tableColumn id="3" xr3:uid="{9753092F-69B2-4F00-B881-1C6DAD6DDA95}" name="Sociétés associées, commencer par l’Opérateur" dataDxfId="33" dataCellStyle="Normal 2"/>
    <tableColumn id="5" xr3:uid="{8ED3B576-F25B-4326-9B0F-DDFCBEEACDB1}" name="Matières premières (une matière/ligne)" dataDxfId="32" dataCellStyle="Normal 2"/>
    <tableColumn id="6" xr3:uid="{3B74D7E0-136D-4DC4-BDB5-CB02CEFD5E22}" name="Statut" dataDxfId="31" dataCellStyle="Normal 3"/>
    <tableColumn id="7" xr3:uid="{C5802184-31AE-4688-A278-343A2CCBCCE8}" name="Volume de production" dataDxfId="30" dataCellStyle="Comma 2"/>
    <tableColumn id="8" xr3:uid="{8F07D6CC-6C0A-4E45-90BB-EA9BB5F4E9F3}" name="Unité" dataDxfId="29" dataCellStyle="Normal 2"/>
    <tableColumn id="9" xr3:uid="{7265934D-F2A1-40CD-A8F3-03511DF61516}" name="Valeur de production" dataDxfId="28" dataCellStyle="Comma 2"/>
    <tableColumn id="10" xr3:uid="{1E82B512-CA59-4FA1-A693-546CC65A7141}" name="Devise" dataDxfId="27" dataCellStyle="Normal 2"/>
  </tableColumns>
  <tableStyleInfo name="EITI Tab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AADB57-C174-40FD-B67D-A72F65F7494D}" name="Government_revenues_table10" displayName="Government_revenues_table10" ref="B21:K57" totalsRowShown="0" headerRowDxfId="26" dataDxfId="25">
  <autoFilter ref="B21:K57" xr:uid="{00000000-0009-0000-0100-000006000000}"/>
  <sortState xmlns:xlrd2="http://schemas.microsoft.com/office/spreadsheetml/2017/richdata2" ref="B22:K53">
    <sortCondition descending="1" ref="J21:J53"/>
  </sortState>
  <tableColumns count="10">
    <tableColumn id="8" xr3:uid="{864F3C98-2768-4F86-8834-B7554702D370}" name="GFS Niveau 1" dataDxfId="24"/>
    <tableColumn id="9" xr3:uid="{7C9E79BC-9179-434A-9B6D-42BDA7A2EF2A}" name="GFS Niveau 2" dataDxfId="23"/>
    <tableColumn id="10" xr3:uid="{C8233614-D924-4632-94F0-3087D4677AA6}" name="GFS Niveau 3" dataDxfId="22"/>
    <tableColumn id="7" xr3:uid="{F170F511-6B19-48DF-80E8-47B03AB880EC}" name="GFS Niveau 4" dataDxfId="21"/>
    <tableColumn id="1" xr3:uid="{E466F4F3-5947-4B64-AC5B-7D3D17D4C5FA}" name="Classification SFP" dataDxfId="20" dataCellStyle="Normal 3"/>
    <tableColumn id="11" xr3:uid="{67B0DE94-E9F7-47FF-B6A4-EEA2E185ADE5}" name="Secteur" dataDxfId="19" dataCellStyle="Normal 3"/>
    <tableColumn id="3" xr3:uid="{058CD853-BDAE-4D89-AE75-109A6ADBFCFA}" name="Nom du flux de revenus" dataDxfId="18" dataCellStyle="Normal 3"/>
    <tableColumn id="4" xr3:uid="{AB2E6CF3-B6DB-4746-B6CC-7A4A52D8D87B}" name="Entité de l’État" dataDxfId="17" dataCellStyle="Normal 3"/>
    <tableColumn id="5" xr3:uid="{31DEA9C9-938F-4AAD-89BF-AA57E562C309}" name="Valeur des revenus" dataDxfId="16" dataCellStyle="Comma 2"/>
    <tableColumn id="2" xr3:uid="{A1B6392E-0AB8-43E5-84A4-A2937A548C69}" name="Devise" dataDxfId="15" dataCellStyle="Comma 2"/>
  </tableColumns>
  <tableStyleInfo name="EITI Tab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214C9D-29F3-4D5D-9A41-0F457A9E3AB5}" name="Table1011" displayName="Table1011" ref="B21:N213" totalsRowShown="0" headerRowDxfId="14" dataDxfId="13">
  <autoFilter ref="B21:N213" xr:uid="{00000000-0009-0000-0100-00000A000000}"/>
  <tableColumns count="13">
    <tableColumn id="7" xr3:uid="{88EE63F2-3798-4B98-B3A8-3324304A47B3}" name="Secteur" dataDxfId="12"/>
    <tableColumn id="1" xr3:uid="{3C1AD7F0-C0EB-4B61-81A2-B52986DBE71C}" name="Entreprise" dataDxfId="11"/>
    <tableColumn id="3" xr3:uid="{8EE576DF-D12A-49C5-9D28-A32A00473625}" name="Entité de l’État" dataDxfId="10"/>
    <tableColumn id="4" xr3:uid="{36EDD730-BEF4-41D1-8FC8-55D61804987C}" name="Nom du paiement" dataDxfId="9"/>
    <tableColumn id="5" xr3:uid="{CE9DAF0E-7F97-449C-A12A-958E6532E815}" name="Perçu par projet (O/N)" dataDxfId="8"/>
    <tableColumn id="6" xr3:uid="{1938CACF-1B84-4AE2-827E-95CF2C8971FE}" name="Déclaré par projet (O/N)" dataDxfId="7"/>
    <tableColumn id="2" xr3:uid="{24071364-95B3-4AF3-8FAF-6C8A24568201}" name="Nom du projet" dataDxfId="6"/>
    <tableColumn id="13" xr3:uid="{BC3A80FA-2172-4A3F-AE21-2F8CF0547F13}" name="Devise de déclaration" dataDxfId="5"/>
    <tableColumn id="14" xr3:uid="{903E8C7E-A521-47B7-9DF6-B06393AA6E95}" name="Valeur de revenus" dataDxfId="4"/>
    <tableColumn id="18" xr3:uid="{4A8A009B-3A82-4CC4-BAE6-44493B76D6D1}" name="Paiement effectué en nature?" dataDxfId="3"/>
    <tableColumn id="8" xr3:uid="{5DF32D86-E893-4B43-BF48-D37A163A8126}" name="Volume en nature (si applicable)" dataDxfId="2"/>
    <tableColumn id="9" xr3:uid="{C33F660D-EFFC-4202-923C-C8EC1ED8CDCB}" name="Unité (si applicable)" dataDxfId="1"/>
    <tableColumn id="11" xr3:uid="{EF8C0B35-46AE-4C44-AE84-01587EBED8FA}" name="Commentaires" dataDxfId="0"/>
  </tableColumns>
  <tableStyleInfo name="EITI Table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tiedoc-guinee.org/wp-content/uploads/2021/09/210930A.pdf"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anglogoldashanti.com/" TargetMode="External"/><Relationship Id="rId13" Type="http://schemas.openxmlformats.org/officeDocument/2006/relationships/hyperlink" Target="https://soguipami.net/" TargetMode="External"/><Relationship Id="rId18" Type="http://schemas.openxmlformats.org/officeDocument/2006/relationships/drawing" Target="../drawings/drawing2.xml"/><Relationship Id="rId3" Type="http://schemas.openxmlformats.org/officeDocument/2006/relationships/hyperlink" Target="https://eiti.org/fr/pays" TargetMode="External"/><Relationship Id="rId21" Type="http://schemas.openxmlformats.org/officeDocument/2006/relationships/table" Target="../tables/table3.xml"/><Relationship Id="rId7" Type="http://schemas.openxmlformats.org/officeDocument/2006/relationships/hyperlink" Target="http://www.cbg-guinee.com/" TargetMode="External"/><Relationship Id="rId12" Type="http://schemas.openxmlformats.org/officeDocument/2006/relationships/hyperlink" Target="https://gacguinee.com/https-gacguinee-com/" TargetMode="External"/><Relationship Id="rId17" Type="http://schemas.openxmlformats.org/officeDocument/2006/relationships/printerSettings" Target="../printerSettings/printerSettings13.bin"/><Relationship Id="rId2" Type="http://schemas.openxmlformats.org/officeDocument/2006/relationships/hyperlink" Target="https://eiti.org/fr/document/modele-donnees-resumees-itie" TargetMode="External"/><Relationship Id="rId16" Type="http://schemas.openxmlformats.org/officeDocument/2006/relationships/hyperlink" Target="http://www.anaim-gn.com/" TargetMode="External"/><Relationship Id="rId20" Type="http://schemas.openxmlformats.org/officeDocument/2006/relationships/table" Target="../tables/table2.xml"/><Relationship Id="rId1" Type="http://schemas.openxmlformats.org/officeDocument/2006/relationships/hyperlink" Target="mailto:data@eiti.org" TargetMode="External"/><Relationship Id="rId6" Type="http://schemas.openxmlformats.org/officeDocument/2006/relationships/hyperlink" Target="http://www.smb-guinee.com/" TargetMode="External"/><Relationship Id="rId11" Type="http://schemas.openxmlformats.org/officeDocument/2006/relationships/hyperlink" Target="https://www.gdmines.com/" TargetMode="External"/><Relationship Id="rId5" Type="http://schemas.openxmlformats.org/officeDocument/2006/relationships/hyperlink" Target="http://apip.gov.gn/" TargetMode="External"/><Relationship Id="rId15" Type="http://schemas.openxmlformats.org/officeDocument/2006/relationships/hyperlink" Target="http://www.audemard.com/nos-filiales/somiag/" TargetMode="External"/><Relationship Id="rId10" Type="http://schemas.openxmlformats.org/officeDocument/2006/relationships/hyperlink" Target="https://rusal.ru/en/about/geography/kompaniya-boksitov-kindii/" TargetMode="External"/><Relationship Id="rId19" Type="http://schemas.openxmlformats.org/officeDocument/2006/relationships/table" Target="../tables/table1.xml"/><Relationship Id="rId4" Type="http://schemas.openxmlformats.org/officeDocument/2006/relationships/hyperlink" Target="mailto:data@eiti.org" TargetMode="External"/><Relationship Id="rId9" Type="http://schemas.openxmlformats.org/officeDocument/2006/relationships/hyperlink" Target="https://www.nordgold.com/" TargetMode="External"/><Relationship Id="rId14" Type="http://schemas.openxmlformats.org/officeDocument/2006/relationships/hyperlink" Target="https://amrbauxite.com/"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mf.org/external/np/sta/gfsm/" TargetMode="External"/><Relationship Id="rId13" Type="http://schemas.openxmlformats.org/officeDocument/2006/relationships/table" Target="../tables/table4.xml"/><Relationship Id="rId3" Type="http://schemas.openxmlformats.org/officeDocument/2006/relationships/hyperlink" Target="https://eiti.org/document/standard" TargetMode="External"/><Relationship Id="rId7" Type="http://schemas.openxmlformats.org/officeDocument/2006/relationships/hyperlink" Target="mailto:data@eiti.org" TargetMode="External"/><Relationship Id="rId12" Type="http://schemas.openxmlformats.org/officeDocument/2006/relationships/drawing" Target="../drawings/drawing3.xm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pays" TargetMode="External"/><Relationship Id="rId11" Type="http://schemas.openxmlformats.org/officeDocument/2006/relationships/printerSettings" Target="../printerSettings/printerSettings14.bin"/><Relationship Id="rId5" Type="http://schemas.openxmlformats.org/officeDocument/2006/relationships/hyperlink" Target="https://eiti.org/fr/document/modele-donnees-resumees-itie" TargetMode="External"/><Relationship Id="rId10" Type="http://schemas.openxmlformats.org/officeDocument/2006/relationships/hyperlink" Target="https://eiti.org/fr/document/exigences-norme-itie-2016"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modele-donnees-resumees-itie" TargetMode="Externa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eiti.org/fr/document/modele-donnees-resumees-itie" TargetMode="External"/><Relationship Id="rId7" Type="http://schemas.openxmlformats.org/officeDocument/2006/relationships/printerSettings" Target="../printerSettings/printerSettings15.bin"/><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document/exigences-norme-itie-2016" TargetMode="External"/><Relationship Id="rId5" Type="http://schemas.openxmlformats.org/officeDocument/2006/relationships/hyperlink" Target="mailto:data@eiti.org" TargetMode="External"/><Relationship Id="rId4" Type="http://schemas.openxmlformats.org/officeDocument/2006/relationships/hyperlink" Target="https://eiti.org/fr/pays" TargetMode="External"/><Relationship Id="rId9" Type="http://schemas.openxmlformats.org/officeDocument/2006/relationships/table" Target="../tables/table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fr/document/norme-itie-2019" TargetMode="External"/><Relationship Id="rId7" Type="http://schemas.openxmlformats.org/officeDocument/2006/relationships/printerSettings" Target="../printerSettings/printerSettings2.bin"/><Relationship Id="rId2" Type="http://schemas.openxmlformats.org/officeDocument/2006/relationships/hyperlink" Target="https://eiti.org/fr/document/norme-itie-2019" TargetMode="External"/><Relationship Id="rId1" Type="http://schemas.openxmlformats.org/officeDocument/2006/relationships/hyperlink" Target="https://fr.wikipedia.org/wiki/ISO_4217" TargetMode="External"/><Relationship Id="rId6" Type="http://schemas.openxmlformats.org/officeDocument/2006/relationships/hyperlink" Target="https://opendataitie-guinee.org/" TargetMode="External"/><Relationship Id="rId5" Type="http://schemas.openxmlformats.org/officeDocument/2006/relationships/hyperlink" Target="https://opendataitie-guinee.org/" TargetMode="External"/><Relationship Id="rId4" Type="http://schemas.openxmlformats.org/officeDocument/2006/relationships/hyperlink" Target="mailto:k.lourimi@bdo.t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itiedoc-guinee.org/document-archive/cartographie-des-flux-liquide-par-projet/"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ccomptes.org.gn/institutions-associees/declaration-generale-de-conformite/"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mbudget.gov.gn/2018/03/mieux-comprendre-la-nouvelle-nomenclature-budgetaire/"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budgetouvertgn.org/analysis/"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stat-guinee.org/images/Documents/Publications/SSN/mmg/Annuaire_Mine_2018.pdf" TargetMode="External"/><Relationship Id="rId1" Type="http://schemas.openxmlformats.org/officeDocument/2006/relationships/hyperlink" Target="https://unstats.un.org/unsd/nationalaccount/docs/SNA2008FR.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tiedoc-guinee.org/" TargetMode="External"/><Relationship Id="rId1" Type="http://schemas.openxmlformats.org/officeDocument/2006/relationships/hyperlink" Target="https://www.itiedoc-guinee.org/"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tiedoc-guinee.org/document-archive/note-technique-sur-la-cession-des-permis-dexploitation-et-des-concessions-minieres-en-republique-de-guine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itiedoc-guinee.org/wp-content/uploads/2021/09/210908B.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tiedoc-guinee.org/document-archive/liste_actionnariat_2020/" TargetMode="External"/><Relationship Id="rId1" Type="http://schemas.openxmlformats.org/officeDocument/2006/relationships/hyperlink" Target="https://www.itiedoc-guinee.org/document-archive/lettre-circulaire-sur-la-propriete-reelle-mmg-22-juillet-202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ecolex.org/details/legislation/decret-d2016163prgsgg-du-13-juin-2016-portant-restructuration-de-lagence-nationale-damenagement-des-infrastructures-minieres-anaim-et-adoption-de-nouveaux-statuts-lex-faoc174322/" TargetMode="External"/><Relationship Id="rId3" Type="http://schemas.openxmlformats.org/officeDocument/2006/relationships/hyperlink" Target="https://soguipami.info/gouvernance/" TargetMode="External"/><Relationship Id="rId7" Type="http://schemas.openxmlformats.org/officeDocument/2006/relationships/hyperlink" Target="https://www.ecolex.org/details/legislation/decret-d2016163prgsgg-du-13-juin-2016-portant-restructuration-de-lagence-nationale-damenagement-des-infrastructures-minieres-anaim-et-adoption-de-nouveaux-statuts-lex-faoc174322/" TargetMode="External"/><Relationship Id="rId2" Type="http://schemas.openxmlformats.org/officeDocument/2006/relationships/hyperlink" Target="https://www.itie-guinee.org/extrait-etats-financiers-de-lagence-nationale-damenagement-des-infrastructures-minieres/" TargetMode="External"/><Relationship Id="rId1" Type="http://schemas.openxmlformats.org/officeDocument/2006/relationships/hyperlink" Target="https://www.ecolex.org/details/legislation/decret-d2016163prgsgg-du-13-juin-2016-portant-restructuration-de-lagence-nationale-damenagement-des-infrastructures-minieres-anaim-et-adoption-de-nouveaux-statuts-lex-faoc174322/" TargetMode="External"/><Relationship Id="rId6" Type="http://schemas.openxmlformats.org/officeDocument/2006/relationships/hyperlink" Target="https://www.ecolex.org/details/legislation/decret-d2016163prgsgg-du-13-juin-2016-portant-restructuration-de-lagence-nationale-damenagement-des-infrastructures-minieres-anaim-et-adoption-de-nouveaux-statuts-lex-faoc174322/" TargetMode="External"/><Relationship Id="rId5" Type="http://schemas.openxmlformats.org/officeDocument/2006/relationships/hyperlink" Target="https://www.ecolex.org/details/legislation/decret-d2016163prgsgg-du-13-juin-2016-portant-restructuration-de-lagence-nationale-damenagement-des-infrastructures-minieres-anaim-et-adoption-de-nouveaux-statuts-lex-faoc174322/" TargetMode="External"/><Relationship Id="rId10" Type="http://schemas.openxmlformats.org/officeDocument/2006/relationships/printerSettings" Target="../printerSettings/printerSettings8.bin"/><Relationship Id="rId4" Type="http://schemas.openxmlformats.org/officeDocument/2006/relationships/hyperlink" Target="https://www.ecolex.org/details/legislation/decret-d2016163prgsgg-du-13-juin-2016-portant-restructuration-de-lagence-nationale-damenagement-des-infrastructures-minieres-anaim-et-adoption-de-nouveaux-statuts-lex-faoc174322/" TargetMode="External"/><Relationship Id="rId9" Type="http://schemas.openxmlformats.org/officeDocument/2006/relationships/hyperlink" Target="https://www.anaim-gn.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mines.gov.gn/ressources/bauxite/" TargetMode="External"/><Relationship Id="rId2" Type="http://schemas.openxmlformats.org/officeDocument/2006/relationships/hyperlink" Target="https://mines.gov.gn/projets/conventions-minieres/" TargetMode="External"/><Relationship Id="rId1" Type="http://schemas.openxmlformats.org/officeDocument/2006/relationships/hyperlink" Target="https://mines.gov.gn/projets/conventions-miniere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5"/>
  <sheetViews>
    <sheetView showGridLines="0" topLeftCell="A31" zoomScale="85" zoomScaleNormal="85" zoomScalePageLayoutView="130" workbookViewId="0">
      <selection activeCell="C38" sqref="C38"/>
    </sheetView>
  </sheetViews>
  <sheetFormatPr baseColWidth="10" defaultColWidth="4" defaultRowHeight="24" customHeight="1" x14ac:dyDescent="0.35"/>
  <cols>
    <col min="1" max="1" width="4" style="6"/>
    <col min="2" max="2" width="4" style="6" hidden="1" customWidth="1"/>
    <col min="3" max="3" width="76.5" style="6" customWidth="1"/>
    <col min="4" max="4" width="2.83203125" style="6" customWidth="1"/>
    <col min="5" max="5" width="56" style="6" customWidth="1"/>
    <col min="6" max="6" width="2.83203125" style="6" customWidth="1"/>
    <col min="7" max="7" width="37.75" style="6" customWidth="1"/>
    <col min="8" max="16384" width="4" style="6"/>
  </cols>
  <sheetData>
    <row r="1" spans="2:7" ht="25.5" customHeight="1" x14ac:dyDescent="0.35">
      <c r="B1" s="209"/>
      <c r="C1" s="184"/>
      <c r="D1" s="209"/>
      <c r="E1" s="209"/>
      <c r="F1" s="209"/>
      <c r="G1" s="209"/>
    </row>
    <row r="2" spans="2:7" ht="15" x14ac:dyDescent="0.35">
      <c r="B2" s="209"/>
      <c r="C2" s="102"/>
      <c r="D2" s="209"/>
      <c r="E2" s="102"/>
      <c r="F2" s="209"/>
      <c r="G2" s="209"/>
    </row>
    <row r="3" spans="2:7" ht="15" x14ac:dyDescent="0.35">
      <c r="B3" s="102"/>
      <c r="C3" s="102"/>
      <c r="D3" s="209"/>
      <c r="E3" s="107"/>
      <c r="F3" s="209"/>
      <c r="G3" s="107"/>
    </row>
    <row r="4" spans="2:7" ht="15" x14ac:dyDescent="0.35">
      <c r="B4" s="102"/>
      <c r="C4" s="102"/>
      <c r="D4" s="209"/>
      <c r="E4" s="107" t="s">
        <v>0</v>
      </c>
      <c r="F4" s="209"/>
      <c r="G4" s="417">
        <v>44412</v>
      </c>
    </row>
    <row r="5" spans="2:7" ht="15" x14ac:dyDescent="0.35">
      <c r="B5" s="102"/>
      <c r="C5" s="209"/>
      <c r="D5" s="209"/>
      <c r="E5" s="270" t="s">
        <v>446</v>
      </c>
      <c r="F5" s="209"/>
      <c r="G5" s="183" t="s">
        <v>1</v>
      </c>
    </row>
    <row r="6" spans="2:7" ht="3.75" customHeight="1" x14ac:dyDescent="0.35">
      <c r="B6" s="102"/>
      <c r="C6" s="209"/>
      <c r="D6" s="209"/>
      <c r="E6" s="209"/>
      <c r="F6" s="209"/>
      <c r="G6" s="209"/>
    </row>
    <row r="7" spans="2:7" ht="3.75" customHeight="1" x14ac:dyDescent="0.35">
      <c r="B7" s="102"/>
      <c r="C7" s="209"/>
      <c r="D7" s="209"/>
      <c r="E7" s="209"/>
      <c r="F7" s="209"/>
      <c r="G7" s="209"/>
    </row>
    <row r="8" spans="2:7" ht="15" x14ac:dyDescent="0.35">
      <c r="B8" s="102"/>
      <c r="C8" s="209"/>
      <c r="D8" s="209"/>
      <c r="E8" s="209"/>
      <c r="F8" s="209"/>
      <c r="G8" s="209"/>
    </row>
    <row r="9" spans="2:7" ht="15" x14ac:dyDescent="0.35">
      <c r="B9" s="102"/>
      <c r="C9" s="251"/>
      <c r="D9" s="252"/>
      <c r="E9" s="252"/>
      <c r="F9" s="253"/>
      <c r="G9" s="253"/>
    </row>
    <row r="10" spans="2:7" ht="22.5" x14ac:dyDescent="0.35">
      <c r="B10" s="102"/>
      <c r="C10" s="254" t="s">
        <v>449</v>
      </c>
      <c r="D10" s="273"/>
      <c r="E10" s="273"/>
      <c r="F10" s="274"/>
      <c r="G10" s="274"/>
    </row>
    <row r="11" spans="2:7" ht="17.5" x14ac:dyDescent="0.35">
      <c r="B11" s="102"/>
      <c r="C11" s="255" t="s">
        <v>431</v>
      </c>
      <c r="D11" s="256"/>
      <c r="E11" s="256"/>
      <c r="F11" s="274"/>
      <c r="G11" s="274"/>
    </row>
    <row r="12" spans="2:7" ht="15" x14ac:dyDescent="0.35">
      <c r="B12" s="102"/>
      <c r="C12" s="251"/>
      <c r="D12" s="252"/>
      <c r="E12" s="252"/>
      <c r="F12" s="274"/>
      <c r="G12" s="274"/>
    </row>
    <row r="13" spans="2:7" ht="15" x14ac:dyDescent="0.35">
      <c r="B13" s="102"/>
      <c r="C13" s="257" t="s">
        <v>432</v>
      </c>
      <c r="D13" s="252"/>
      <c r="E13" s="252"/>
      <c r="F13" s="274"/>
      <c r="G13" s="274"/>
    </row>
    <row r="14" spans="2:7" ht="15" x14ac:dyDescent="0.35">
      <c r="B14" s="102"/>
      <c r="C14" s="420"/>
      <c r="D14" s="420"/>
      <c r="E14" s="420"/>
      <c r="F14" s="274"/>
      <c r="G14" s="274"/>
    </row>
    <row r="15" spans="2:7" ht="15" x14ac:dyDescent="0.35">
      <c r="B15" s="102"/>
      <c r="C15" s="263"/>
      <c r="D15" s="263"/>
      <c r="E15" s="263"/>
      <c r="F15" s="274"/>
      <c r="G15" s="274"/>
    </row>
    <row r="16" spans="2:7" ht="15" x14ac:dyDescent="0.35">
      <c r="B16" s="102"/>
      <c r="C16" s="258" t="s">
        <v>2</v>
      </c>
      <c r="D16" s="259"/>
      <c r="E16" s="259"/>
      <c r="F16" s="274"/>
      <c r="G16" s="274"/>
    </row>
    <row r="17" spans="1:7" ht="15" x14ac:dyDescent="0.35">
      <c r="B17" s="102"/>
      <c r="C17" s="260" t="s">
        <v>3</v>
      </c>
      <c r="D17" s="259"/>
      <c r="E17" s="259"/>
      <c r="F17" s="274"/>
      <c r="G17" s="274"/>
    </row>
    <row r="18" spans="1:7" ht="15" x14ac:dyDescent="0.35">
      <c r="B18" s="102"/>
      <c r="C18" s="260" t="s">
        <v>433</v>
      </c>
      <c r="D18" s="259"/>
      <c r="E18" s="259"/>
      <c r="F18" s="274"/>
      <c r="G18" s="274"/>
    </row>
    <row r="19" spans="1:7" ht="29.15" customHeight="1" x14ac:dyDescent="0.4">
      <c r="B19" s="102"/>
      <c r="C19" s="421" t="s">
        <v>434</v>
      </c>
      <c r="D19" s="421"/>
      <c r="E19" s="421"/>
      <c r="F19" s="274"/>
      <c r="G19" s="274"/>
    </row>
    <row r="20" spans="1:7" ht="32.25" customHeight="1" x14ac:dyDescent="0.4">
      <c r="B20" s="102"/>
      <c r="C20" s="421" t="s">
        <v>435</v>
      </c>
      <c r="D20" s="421"/>
      <c r="E20" s="421"/>
      <c r="F20" s="274"/>
      <c r="G20" s="274"/>
    </row>
    <row r="21" spans="1:7" ht="6.75" customHeight="1" x14ac:dyDescent="0.35">
      <c r="B21" s="102"/>
      <c r="C21" s="259"/>
      <c r="D21" s="259"/>
      <c r="E21" s="259"/>
      <c r="F21" s="274"/>
      <c r="G21" s="274"/>
    </row>
    <row r="22" spans="1:7" ht="15" x14ac:dyDescent="0.35">
      <c r="B22" s="102"/>
      <c r="C22" s="258" t="s">
        <v>4</v>
      </c>
      <c r="D22" s="260"/>
      <c r="E22" s="260"/>
      <c r="F22" s="274"/>
      <c r="G22" s="274"/>
    </row>
    <row r="23" spans="1:7" ht="9.75" customHeight="1" x14ac:dyDescent="0.35">
      <c r="B23" s="102"/>
      <c r="C23" s="261"/>
      <c r="D23" s="261"/>
      <c r="E23" s="261"/>
      <c r="F23" s="274"/>
      <c r="G23" s="274"/>
    </row>
    <row r="24" spans="1:7" ht="15" x14ac:dyDescent="0.4">
      <c r="B24" s="102"/>
      <c r="C24" s="422" t="s">
        <v>436</v>
      </c>
      <c r="D24" s="422"/>
      <c r="E24" s="422"/>
      <c r="F24" s="422"/>
      <c r="G24" s="422"/>
    </row>
    <row r="25" spans="1:7" s="114" customFormat="1" ht="15" x14ac:dyDescent="0.4">
      <c r="B25" s="185"/>
      <c r="C25" s="186"/>
      <c r="D25" s="186"/>
      <c r="E25" s="187"/>
      <c r="F25" s="185"/>
      <c r="G25" s="185"/>
    </row>
    <row r="26" spans="1:7" ht="30" x14ac:dyDescent="0.35">
      <c r="B26" s="102"/>
      <c r="C26" s="113" t="s">
        <v>5</v>
      </c>
      <c r="D26" s="209"/>
      <c r="E26" s="188" t="s">
        <v>6</v>
      </c>
      <c r="F26" s="209"/>
      <c r="G26" s="116" t="s">
        <v>7</v>
      </c>
    </row>
    <row r="27" spans="1:7" ht="15" x14ac:dyDescent="0.4">
      <c r="B27" s="102"/>
      <c r="C27" s="272" t="s">
        <v>437</v>
      </c>
      <c r="D27" s="186"/>
      <c r="E27" s="271"/>
      <c r="F27" s="185"/>
      <c r="G27" s="185"/>
    </row>
    <row r="28" spans="1:7" ht="15" x14ac:dyDescent="0.35">
      <c r="B28" s="209"/>
      <c r="C28" s="209"/>
      <c r="D28" s="209"/>
      <c r="E28" s="209"/>
      <c r="F28" s="209"/>
      <c r="G28" s="209"/>
    </row>
    <row r="29" spans="1:7" ht="15.75" customHeight="1" x14ac:dyDescent="0.35">
      <c r="B29" s="102"/>
      <c r="C29" s="189" t="s">
        <v>8</v>
      </c>
      <c r="D29" s="190"/>
      <c r="E29" s="191" t="s">
        <v>9</v>
      </c>
      <c r="F29" s="192"/>
      <c r="G29" s="262" t="s">
        <v>441</v>
      </c>
    </row>
    <row r="30" spans="1:7" ht="43.5" customHeight="1" x14ac:dyDescent="0.35">
      <c r="B30" s="102"/>
      <c r="C30" s="193" t="s">
        <v>10</v>
      </c>
      <c r="D30" s="190"/>
      <c r="E30" s="194" t="s">
        <v>11</v>
      </c>
      <c r="F30" s="195"/>
      <c r="G30" s="196" t="s">
        <v>442</v>
      </c>
    </row>
    <row r="31" spans="1:7" ht="42" customHeight="1" x14ac:dyDescent="0.35">
      <c r="A31" s="209"/>
      <c r="B31" s="102"/>
      <c r="C31" s="193" t="s">
        <v>12</v>
      </c>
      <c r="D31" s="190"/>
      <c r="E31" s="197" t="s">
        <v>13</v>
      </c>
      <c r="F31" s="195"/>
      <c r="G31" s="196" t="s">
        <v>443</v>
      </c>
    </row>
    <row r="32" spans="1:7" ht="24" customHeight="1" x14ac:dyDescent="0.35">
      <c r="A32" s="209"/>
      <c r="B32" s="102"/>
      <c r="C32" s="193" t="s">
        <v>14</v>
      </c>
      <c r="D32" s="190"/>
      <c r="E32" s="194" t="s">
        <v>15</v>
      </c>
      <c r="F32" s="195"/>
      <c r="G32" s="196"/>
    </row>
    <row r="33" spans="1:7" ht="48" customHeight="1" x14ac:dyDescent="0.35">
      <c r="A33" s="209"/>
      <c r="B33" s="102"/>
      <c r="C33" s="198" t="s">
        <v>16</v>
      </c>
      <c r="D33" s="190"/>
      <c r="E33" s="199" t="s">
        <v>17</v>
      </c>
      <c r="F33" s="200"/>
      <c r="G33" s="201"/>
    </row>
    <row r="34" spans="1:7" ht="12" customHeight="1" x14ac:dyDescent="0.35">
      <c r="A34" s="209"/>
      <c r="B34" s="102"/>
      <c r="C34" s="209"/>
      <c r="D34" s="209"/>
      <c r="E34" s="209"/>
      <c r="F34" s="209"/>
      <c r="G34" s="209"/>
    </row>
    <row r="35" spans="1:7" ht="15" x14ac:dyDescent="0.35">
      <c r="A35" s="209"/>
      <c r="B35" s="209"/>
      <c r="C35" s="210"/>
      <c r="D35" s="210"/>
      <c r="E35" s="210"/>
      <c r="F35" s="210"/>
      <c r="G35" s="102"/>
    </row>
    <row r="36" spans="1:7" ht="15" x14ac:dyDescent="0.35">
      <c r="A36" s="209"/>
      <c r="B36" s="209"/>
      <c r="C36" s="205" t="s">
        <v>18</v>
      </c>
      <c r="D36" s="202"/>
      <c r="E36" s="203"/>
      <c r="F36" s="202"/>
      <c r="G36" s="202"/>
    </row>
    <row r="37" spans="1:7" ht="15" x14ac:dyDescent="0.35">
      <c r="A37" s="209"/>
      <c r="B37" s="209"/>
      <c r="C37" s="419" t="s">
        <v>19</v>
      </c>
      <c r="D37" s="419"/>
      <c r="E37" s="419"/>
      <c r="F37" s="419"/>
      <c r="G37" s="419"/>
    </row>
    <row r="38" spans="1:7" ht="15" x14ac:dyDescent="0.35">
      <c r="A38" s="209"/>
      <c r="B38" s="208" t="s">
        <v>20</v>
      </c>
      <c r="C38" s="206" t="s">
        <v>447</v>
      </c>
      <c r="D38" s="208"/>
      <c r="E38" s="154"/>
      <c r="F38" s="208"/>
      <c r="G38" s="156"/>
    </row>
    <row r="39" spans="1:7" ht="15" x14ac:dyDescent="0.35">
      <c r="A39" s="209"/>
      <c r="B39" s="209"/>
      <c r="C39" s="209"/>
      <c r="D39" s="209"/>
      <c r="E39" s="209"/>
      <c r="F39" s="209"/>
      <c r="G39" s="209"/>
    </row>
    <row r="40" spans="1:7" ht="15" x14ac:dyDescent="0.35">
      <c r="A40" s="209"/>
      <c r="B40" s="209"/>
      <c r="C40" s="209"/>
      <c r="D40" s="209"/>
      <c r="E40" s="209"/>
      <c r="F40" s="209"/>
      <c r="G40" s="209"/>
    </row>
    <row r="41" spans="1:7" ht="15" x14ac:dyDescent="0.35">
      <c r="A41" s="209"/>
      <c r="B41" s="209"/>
      <c r="C41" s="209"/>
      <c r="D41" s="209"/>
      <c r="E41" s="209"/>
      <c r="F41" s="209"/>
      <c r="G41" s="209"/>
    </row>
    <row r="42" spans="1:7" ht="15" x14ac:dyDescent="0.35">
      <c r="A42" s="209"/>
      <c r="B42" s="209"/>
      <c r="C42" s="209"/>
      <c r="D42" s="209"/>
      <c r="E42" s="209"/>
      <c r="F42" s="209"/>
      <c r="G42" s="209"/>
    </row>
    <row r="43" spans="1:7" ht="15" x14ac:dyDescent="0.35">
      <c r="A43" s="209"/>
      <c r="B43" s="209"/>
      <c r="C43" s="209"/>
      <c r="D43" s="209"/>
      <c r="E43" s="209"/>
      <c r="F43" s="209"/>
      <c r="G43" s="209"/>
    </row>
    <row r="44" spans="1:7" ht="15" x14ac:dyDescent="0.35">
      <c r="A44" s="209"/>
      <c r="B44" s="209"/>
      <c r="C44" s="209"/>
      <c r="D44" s="209"/>
      <c r="E44" s="209"/>
      <c r="F44" s="209"/>
      <c r="G44" s="209"/>
    </row>
    <row r="45" spans="1:7" ht="24" customHeight="1" x14ac:dyDescent="0.35">
      <c r="A45" s="209"/>
      <c r="B45" s="209"/>
      <c r="C45" s="209"/>
      <c r="D45" s="209"/>
      <c r="E45" s="209"/>
      <c r="F45" s="209"/>
      <c r="G45" s="209"/>
    </row>
  </sheetData>
  <mergeCells count="5">
    <mergeCell ref="C37:G37"/>
    <mergeCell ref="C14:E14"/>
    <mergeCell ref="C19:E19"/>
    <mergeCell ref="C20:E20"/>
    <mergeCell ref="C24:G24"/>
  </mergeCells>
  <pageMargins left="0.23622047244094491" right="0.23622047244094491"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J27"/>
  <sheetViews>
    <sheetView zoomScale="70" zoomScaleNormal="70" workbookViewId="0">
      <selection activeCell="H31" sqref="H31"/>
    </sheetView>
  </sheetViews>
  <sheetFormatPr baseColWidth="10" defaultColWidth="10.5" defaultRowHeight="16" x14ac:dyDescent="0.4"/>
  <cols>
    <col min="1" max="1" width="15.83203125" style="223" customWidth="1"/>
    <col min="2" max="2" width="36.58203125" style="250" customWidth="1"/>
    <col min="3" max="3" width="3.75" style="223" customWidth="1"/>
    <col min="4" max="4" width="34.83203125" style="223" customWidth="1"/>
    <col min="5" max="5" width="3" style="223" customWidth="1"/>
    <col min="6" max="6" width="29.5" style="223" customWidth="1"/>
    <col min="7" max="7" width="3" style="223" customWidth="1"/>
    <col min="8" max="8" width="29.5" style="223" customWidth="1"/>
    <col min="9" max="9" width="3" style="223" customWidth="1"/>
    <col min="10" max="10" width="39.5" style="223" customWidth="1"/>
    <col min="11" max="11" width="3" style="223" customWidth="1"/>
    <col min="12" max="12" width="39.5" style="223" customWidth="1"/>
    <col min="13" max="13" width="3" style="223" customWidth="1"/>
    <col min="14" max="14" width="39.5" style="223" customWidth="1"/>
    <col min="15" max="15" width="3" style="223" customWidth="1"/>
    <col min="16" max="16" width="39.5" style="223" customWidth="1"/>
    <col min="17" max="17" width="3" style="223" customWidth="1"/>
    <col min="18" max="18" width="39.5" style="223" customWidth="1"/>
    <col min="19" max="19" width="3" style="223" customWidth="1"/>
    <col min="20" max="16384" width="10.5" style="223"/>
  </cols>
  <sheetData>
    <row r="1" spans="1:296" ht="25" x14ac:dyDescent="0.5">
      <c r="A1" s="214" t="s">
        <v>186</v>
      </c>
    </row>
    <row r="3" spans="1:296" s="120" customFormat="1" ht="96" x14ac:dyDescent="0.35">
      <c r="A3" s="121"/>
      <c r="B3" s="292" t="s">
        <v>80</v>
      </c>
      <c r="C3" s="121"/>
      <c r="D3" s="278" t="s">
        <v>81</v>
      </c>
      <c r="E3" s="279"/>
      <c r="F3" s="278" t="s">
        <v>82</v>
      </c>
      <c r="G3" s="279"/>
      <c r="H3" s="278" t="s">
        <v>83</v>
      </c>
      <c r="I3" s="277"/>
      <c r="J3" s="280" t="s">
        <v>84</v>
      </c>
      <c r="K3" s="290"/>
      <c r="L3" s="291" t="s">
        <v>85</v>
      </c>
      <c r="M3" s="290"/>
      <c r="N3" s="291" t="s">
        <v>86</v>
      </c>
      <c r="O3" s="290"/>
      <c r="P3" s="291" t="s">
        <v>87</v>
      </c>
      <c r="Q3" s="290"/>
      <c r="R3" s="291" t="s">
        <v>88</v>
      </c>
      <c r="S3" s="290"/>
    </row>
    <row r="4" spans="1:296" s="5" customFormat="1" ht="19" x14ac:dyDescent="0.35">
      <c r="B4" s="3"/>
      <c r="C4" s="2"/>
      <c r="D4" s="3"/>
      <c r="E4" s="2"/>
      <c r="F4" s="3"/>
      <c r="G4" s="2"/>
      <c r="H4" s="3"/>
      <c r="I4" s="2"/>
      <c r="J4" s="4"/>
      <c r="L4" s="4"/>
      <c r="N4" s="4"/>
      <c r="P4" s="4"/>
      <c r="R4" s="4"/>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row>
    <row r="5" spans="1:296" s="26" customFormat="1" ht="30" x14ac:dyDescent="0.35">
      <c r="A5" s="36" t="s">
        <v>104</v>
      </c>
      <c r="B5" s="212" t="s">
        <v>189</v>
      </c>
      <c r="C5" s="25"/>
      <c r="D5" s="7" t="s">
        <v>49</v>
      </c>
      <c r="E5" s="25"/>
      <c r="F5" s="37"/>
      <c r="G5" s="25"/>
      <c r="H5" s="37"/>
      <c r="I5" s="25"/>
      <c r="J5" s="247"/>
    </row>
    <row r="6" spans="1:296" s="5" customFormat="1" ht="19" x14ac:dyDescent="0.35">
      <c r="B6" s="3"/>
      <c r="C6" s="2"/>
      <c r="D6" s="3"/>
      <c r="E6" s="2"/>
      <c r="F6" s="3"/>
      <c r="G6" s="2"/>
      <c r="H6" s="3"/>
      <c r="I6" s="2"/>
      <c r="J6" s="4"/>
      <c r="L6" s="4"/>
      <c r="N6" s="4"/>
      <c r="P6" s="4"/>
      <c r="R6" s="4"/>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row>
    <row r="7" spans="1:296" s="26" customFormat="1" ht="120" x14ac:dyDescent="0.35">
      <c r="A7" s="36" t="s">
        <v>187</v>
      </c>
      <c r="B7" s="212" t="s">
        <v>188</v>
      </c>
      <c r="C7" s="25"/>
      <c r="D7" s="246" t="s">
        <v>703</v>
      </c>
      <c r="E7" s="27"/>
      <c r="F7" s="28"/>
      <c r="G7" s="27"/>
      <c r="H7" s="28"/>
      <c r="I7" s="27"/>
      <c r="J7" s="236"/>
      <c r="L7" s="237"/>
      <c r="N7" s="237"/>
      <c r="P7" s="237"/>
      <c r="R7" s="237"/>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c r="IX7" s="25"/>
      <c r="IY7" s="25"/>
      <c r="IZ7" s="25"/>
      <c r="JA7" s="25"/>
      <c r="JB7" s="25"/>
      <c r="JC7" s="25"/>
      <c r="JD7" s="25"/>
      <c r="JE7" s="25"/>
      <c r="JF7" s="25"/>
      <c r="JG7" s="25"/>
      <c r="JH7" s="25"/>
      <c r="JI7" s="25"/>
      <c r="JJ7" s="25"/>
      <c r="JK7" s="25"/>
      <c r="JL7" s="25"/>
      <c r="JM7" s="25"/>
      <c r="JN7" s="25"/>
      <c r="JO7" s="25"/>
      <c r="JP7" s="25"/>
      <c r="JQ7" s="25"/>
      <c r="JR7" s="25"/>
      <c r="JS7" s="25"/>
      <c r="JT7" s="25"/>
      <c r="JU7" s="25"/>
      <c r="JV7" s="25"/>
      <c r="JW7" s="25"/>
      <c r="JX7" s="25"/>
      <c r="JY7" s="25"/>
      <c r="JZ7" s="25"/>
      <c r="KA7" s="25"/>
      <c r="KB7" s="25"/>
      <c r="KC7" s="25"/>
      <c r="KD7" s="25"/>
      <c r="KE7" s="25"/>
      <c r="KF7" s="25"/>
      <c r="KG7" s="25"/>
      <c r="KH7" s="25"/>
      <c r="KI7" s="25"/>
      <c r="KJ7" s="25"/>
    </row>
    <row r="8" spans="1:296" s="5" customFormat="1" ht="19" x14ac:dyDescent="0.35">
      <c r="B8" s="3"/>
      <c r="C8" s="2"/>
      <c r="D8" s="3"/>
      <c r="E8" s="2"/>
      <c r="F8" s="3"/>
      <c r="G8" s="2"/>
      <c r="H8" s="3"/>
      <c r="I8" s="2"/>
      <c r="J8" s="4"/>
      <c r="L8" s="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row>
    <row r="9" spans="1:296" s="242" customFormat="1" ht="15" x14ac:dyDescent="0.35">
      <c r="A9" s="238"/>
      <c r="B9" s="21" t="s">
        <v>190</v>
      </c>
      <c r="C9" s="239"/>
      <c r="D9" s="248"/>
      <c r="E9" s="239"/>
      <c r="F9" s="248"/>
      <c r="G9" s="240"/>
      <c r="H9" s="248"/>
      <c r="I9" s="240"/>
      <c r="J9" s="249"/>
      <c r="K9" s="241"/>
      <c r="L9" s="249"/>
      <c r="M9" s="241"/>
      <c r="N9" s="249"/>
      <c r="O9" s="241"/>
      <c r="P9" s="249"/>
      <c r="Q9" s="241"/>
      <c r="R9" s="249"/>
      <c r="S9" s="241"/>
    </row>
    <row r="10" spans="1:296" s="242" customFormat="1" ht="19.5" customHeight="1" x14ac:dyDescent="0.35">
      <c r="A10" s="227"/>
      <c r="B10" s="19" t="s">
        <v>191</v>
      </c>
      <c r="C10" s="228"/>
      <c r="D10" s="9" t="s">
        <v>690</v>
      </c>
      <c r="E10" s="228"/>
      <c r="F10" s="9" t="s">
        <v>689</v>
      </c>
      <c r="G10" s="243"/>
      <c r="H10" s="9" t="s">
        <v>689</v>
      </c>
      <c r="I10" s="243"/>
      <c r="J10" s="393"/>
      <c r="K10" s="5"/>
      <c r="L10" s="237"/>
      <c r="M10" s="5"/>
      <c r="N10" s="237"/>
      <c r="O10" s="5"/>
      <c r="P10" s="237"/>
      <c r="Q10" s="5"/>
      <c r="R10" s="237"/>
      <c r="S10" s="5"/>
    </row>
    <row r="11" spans="1:296" s="242" customFormat="1" ht="15.75" customHeight="1" x14ac:dyDescent="0.35">
      <c r="A11" s="227"/>
      <c r="B11" s="19" t="s">
        <v>192</v>
      </c>
      <c r="C11" s="228"/>
      <c r="D11" s="9" t="s">
        <v>690</v>
      </c>
      <c r="E11" s="228"/>
      <c r="F11" s="9" t="s">
        <v>689</v>
      </c>
      <c r="G11" s="243"/>
      <c r="H11" s="9" t="s">
        <v>689</v>
      </c>
      <c r="I11" s="243"/>
      <c r="J11" s="398"/>
      <c r="K11" s="26"/>
      <c r="L11" s="237"/>
      <c r="M11" s="26"/>
      <c r="N11" s="237"/>
      <c r="O11" s="26"/>
      <c r="P11" s="237"/>
      <c r="Q11" s="26"/>
      <c r="R11" s="237"/>
      <c r="S11" s="26"/>
    </row>
    <row r="12" spans="1:296" s="242" customFormat="1" ht="19" x14ac:dyDescent="0.4">
      <c r="A12" s="227"/>
      <c r="B12" s="20" t="s">
        <v>193</v>
      </c>
      <c r="C12" s="228"/>
      <c r="D12" s="9" t="s">
        <v>689</v>
      </c>
      <c r="E12" s="228"/>
      <c r="F12" s="9" t="s">
        <v>689</v>
      </c>
      <c r="G12" s="223"/>
      <c r="H12" s="9" t="s">
        <v>689</v>
      </c>
      <c r="I12" s="223"/>
      <c r="J12" s="398"/>
      <c r="K12" s="5"/>
      <c r="L12" s="237"/>
      <c r="M12" s="5"/>
      <c r="N12" s="237"/>
      <c r="O12" s="5"/>
      <c r="P12" s="237"/>
      <c r="Q12" s="5"/>
      <c r="R12" s="237"/>
      <c r="S12" s="5"/>
    </row>
    <row r="13" spans="1:296" s="242" customFormat="1" x14ac:dyDescent="0.4">
      <c r="A13" s="227"/>
      <c r="B13" s="20" t="str">
        <f>LEFT(B12,SEARCH(",",B12))&amp;" valeur"</f>
        <v>Pétrole brut (2709), valeur</v>
      </c>
      <c r="C13" s="228"/>
      <c r="D13" s="9" t="s">
        <v>689</v>
      </c>
      <c r="E13" s="228"/>
      <c r="F13" s="9" t="s">
        <v>689</v>
      </c>
      <c r="G13" s="223"/>
      <c r="H13" s="9" t="s">
        <v>689</v>
      </c>
      <c r="I13" s="223"/>
      <c r="J13" s="398"/>
      <c r="K13" s="241"/>
      <c r="L13" s="237"/>
      <c r="M13" s="241"/>
      <c r="N13" s="237"/>
      <c r="O13" s="241"/>
      <c r="P13" s="237"/>
      <c r="Q13" s="241"/>
      <c r="R13" s="237"/>
      <c r="S13" s="241"/>
    </row>
    <row r="14" spans="1:296" s="242" customFormat="1" x14ac:dyDescent="0.4">
      <c r="A14" s="227"/>
      <c r="B14" s="20" t="s">
        <v>194</v>
      </c>
      <c r="C14" s="228"/>
      <c r="D14" s="9" t="s">
        <v>689</v>
      </c>
      <c r="E14" s="228"/>
      <c r="F14" s="9" t="s">
        <v>689</v>
      </c>
      <c r="G14" s="223"/>
      <c r="H14" s="9" t="s">
        <v>689</v>
      </c>
      <c r="I14" s="223"/>
      <c r="J14" s="398"/>
      <c r="K14" s="241"/>
      <c r="L14" s="237"/>
      <c r="M14" s="241"/>
      <c r="N14" s="237"/>
      <c r="O14" s="241"/>
      <c r="P14" s="237"/>
      <c r="Q14" s="241"/>
      <c r="R14" s="237"/>
      <c r="S14" s="241"/>
    </row>
    <row r="15" spans="1:296" s="242" customFormat="1" x14ac:dyDescent="0.4">
      <c r="A15" s="227"/>
      <c r="B15" s="20" t="str">
        <f>LEFT(B14,SEARCH(",",B14))&amp;" valeur"</f>
        <v>Gaz naturel (2711), valeur</v>
      </c>
      <c r="C15" s="228"/>
      <c r="D15" s="9" t="s">
        <v>689</v>
      </c>
      <c r="E15" s="228"/>
      <c r="F15" s="9" t="s">
        <v>689</v>
      </c>
      <c r="G15" s="223"/>
      <c r="H15" s="9" t="s">
        <v>689</v>
      </c>
      <c r="I15" s="223"/>
      <c r="J15" s="398"/>
      <c r="K15" s="241"/>
      <c r="L15" s="237"/>
      <c r="M15" s="241"/>
      <c r="N15" s="237"/>
      <c r="O15" s="241"/>
      <c r="P15" s="237"/>
      <c r="Q15" s="241"/>
      <c r="R15" s="237"/>
      <c r="S15" s="241"/>
    </row>
    <row r="16" spans="1:296" s="242" customFormat="1" x14ac:dyDescent="0.4">
      <c r="A16" s="227"/>
      <c r="B16" s="20" t="s">
        <v>195</v>
      </c>
      <c r="C16" s="228"/>
      <c r="D16" s="396">
        <v>25.221</v>
      </c>
      <c r="E16" s="228"/>
      <c r="F16" s="9" t="s">
        <v>198</v>
      </c>
      <c r="G16" s="223"/>
      <c r="H16" s="9" t="s">
        <v>702</v>
      </c>
      <c r="I16" s="223"/>
      <c r="J16" s="398"/>
      <c r="K16" s="223"/>
      <c r="L16" s="237"/>
      <c r="M16" s="223"/>
      <c r="N16" s="237"/>
      <c r="O16" s="223"/>
      <c r="P16" s="237"/>
      <c r="Q16" s="223"/>
      <c r="R16" s="237"/>
      <c r="S16" s="223"/>
    </row>
    <row r="17" spans="1:19" s="242" customFormat="1" x14ac:dyDescent="0.4">
      <c r="A17" s="227"/>
      <c r="B17" s="20" t="s">
        <v>700</v>
      </c>
      <c r="C17" s="228"/>
      <c r="D17" s="396">
        <v>8835530000000</v>
      </c>
      <c r="E17" s="228"/>
      <c r="F17" s="9" t="s">
        <v>563</v>
      </c>
      <c r="G17" s="223"/>
      <c r="H17" s="9" t="s">
        <v>702</v>
      </c>
      <c r="I17" s="223"/>
      <c r="J17" s="398"/>
      <c r="K17" s="223"/>
      <c r="L17" s="237"/>
      <c r="M17" s="223"/>
      <c r="N17" s="237"/>
      <c r="O17" s="223"/>
      <c r="P17" s="237"/>
      <c r="Q17" s="223"/>
      <c r="R17" s="237"/>
      <c r="S17" s="223"/>
    </row>
    <row r="18" spans="1:19" s="242" customFormat="1" x14ac:dyDescent="0.4">
      <c r="A18" s="227"/>
      <c r="B18" s="20" t="s">
        <v>197</v>
      </c>
      <c r="C18" s="228"/>
      <c r="D18" s="396">
        <v>15000</v>
      </c>
      <c r="E18" s="228"/>
      <c r="F18" s="9" t="s">
        <v>196</v>
      </c>
      <c r="G18" s="223"/>
      <c r="H18" s="9" t="s">
        <v>702</v>
      </c>
      <c r="I18" s="223"/>
      <c r="J18" s="398"/>
      <c r="K18" s="223"/>
      <c r="L18" s="237"/>
      <c r="M18" s="223"/>
      <c r="N18" s="237"/>
      <c r="O18" s="223"/>
      <c r="P18" s="237"/>
      <c r="Q18" s="223"/>
      <c r="R18" s="237"/>
      <c r="S18" s="223"/>
    </row>
    <row r="19" spans="1:19" s="242" customFormat="1" x14ac:dyDescent="0.4">
      <c r="A19" s="227"/>
      <c r="B19" s="20" t="s">
        <v>701</v>
      </c>
      <c r="C19" s="228"/>
      <c r="D19" s="397">
        <v>2009999999.9999998</v>
      </c>
      <c r="E19" s="228"/>
      <c r="F19" s="9" t="s">
        <v>563</v>
      </c>
      <c r="G19" s="223"/>
      <c r="H19" s="9" t="s">
        <v>702</v>
      </c>
      <c r="I19" s="223"/>
      <c r="J19" s="398"/>
      <c r="K19" s="223"/>
      <c r="L19" s="237"/>
      <c r="M19" s="223"/>
      <c r="N19" s="237"/>
      <c r="O19" s="223"/>
      <c r="P19" s="237"/>
      <c r="Q19" s="223"/>
      <c r="R19" s="237"/>
      <c r="S19" s="223"/>
    </row>
    <row r="20" spans="1:19" s="242" customFormat="1" x14ac:dyDescent="0.4">
      <c r="A20" s="227"/>
      <c r="B20" s="20" t="s">
        <v>676</v>
      </c>
      <c r="C20" s="228"/>
      <c r="D20" s="397">
        <v>76432983</v>
      </c>
      <c r="E20" s="228"/>
      <c r="F20" s="9" t="s">
        <v>198</v>
      </c>
      <c r="G20" s="223"/>
      <c r="H20" s="9" t="s">
        <v>702</v>
      </c>
      <c r="I20" s="223"/>
      <c r="J20" s="398" t="s">
        <v>494</v>
      </c>
      <c r="K20" s="223"/>
      <c r="L20" s="237"/>
      <c r="M20" s="223"/>
      <c r="N20" s="237"/>
      <c r="O20" s="223"/>
      <c r="P20" s="237"/>
      <c r="Q20" s="223"/>
      <c r="R20" s="237"/>
      <c r="S20" s="223"/>
    </row>
    <row r="21" spans="1:19" s="242" customFormat="1" x14ac:dyDescent="0.4">
      <c r="A21" s="227"/>
      <c r="B21" s="20" t="s">
        <v>697</v>
      </c>
      <c r="C21" s="228"/>
      <c r="D21" s="397">
        <v>24269620000000</v>
      </c>
      <c r="E21" s="228"/>
      <c r="F21" s="9" t="s">
        <v>563</v>
      </c>
      <c r="G21" s="223"/>
      <c r="H21" s="9" t="s">
        <v>702</v>
      </c>
      <c r="I21" s="223"/>
      <c r="J21" s="398" t="s">
        <v>494</v>
      </c>
      <c r="K21" s="223"/>
      <c r="L21" s="237"/>
      <c r="M21" s="223"/>
      <c r="N21" s="237"/>
      <c r="O21" s="223"/>
      <c r="P21" s="237"/>
      <c r="Q21" s="223"/>
      <c r="R21" s="237"/>
      <c r="S21" s="223"/>
    </row>
    <row r="22" spans="1:19" s="242" customFormat="1" x14ac:dyDescent="0.4">
      <c r="A22" s="227"/>
      <c r="B22" s="20" t="s">
        <v>676</v>
      </c>
      <c r="C22" s="228"/>
      <c r="D22" s="397">
        <v>182382</v>
      </c>
      <c r="E22" s="228"/>
      <c r="F22" s="9" t="s">
        <v>198</v>
      </c>
      <c r="G22" s="223"/>
      <c r="H22" s="9" t="s">
        <v>702</v>
      </c>
      <c r="I22" s="223"/>
      <c r="J22" s="398" t="s">
        <v>518</v>
      </c>
      <c r="K22" s="223"/>
      <c r="L22" s="237"/>
      <c r="M22" s="223"/>
      <c r="N22" s="237"/>
      <c r="O22" s="223"/>
      <c r="P22" s="237"/>
      <c r="Q22" s="223"/>
      <c r="R22" s="237"/>
      <c r="S22" s="223"/>
    </row>
    <row r="23" spans="1:19" s="242" customFormat="1" x14ac:dyDescent="0.4">
      <c r="A23" s="227"/>
      <c r="B23" s="20" t="s">
        <v>697</v>
      </c>
      <c r="C23" s="228"/>
      <c r="D23" s="397">
        <v>727040000000</v>
      </c>
      <c r="E23" s="228"/>
      <c r="F23" s="9" t="s">
        <v>563</v>
      </c>
      <c r="G23" s="223"/>
      <c r="H23" s="9" t="s">
        <v>702</v>
      </c>
      <c r="I23" s="223"/>
      <c r="J23" s="398" t="s">
        <v>518</v>
      </c>
      <c r="K23" s="223"/>
      <c r="L23" s="237"/>
      <c r="M23" s="223"/>
      <c r="N23" s="237"/>
      <c r="O23" s="223"/>
      <c r="P23" s="237"/>
      <c r="Q23" s="223"/>
      <c r="R23" s="237"/>
      <c r="S23" s="223"/>
    </row>
    <row r="24" spans="1:19" s="242" customFormat="1" x14ac:dyDescent="0.4">
      <c r="A24" s="227"/>
      <c r="B24" s="20" t="s">
        <v>677</v>
      </c>
      <c r="C24" s="228"/>
      <c r="D24" s="397">
        <v>270157</v>
      </c>
      <c r="E24" s="228"/>
      <c r="F24" s="9" t="s">
        <v>678</v>
      </c>
      <c r="G24" s="223"/>
      <c r="H24" s="9" t="s">
        <v>702</v>
      </c>
      <c r="I24" s="223"/>
      <c r="J24" s="398" t="s">
        <v>699</v>
      </c>
      <c r="K24" s="223"/>
      <c r="L24" s="237"/>
      <c r="M24" s="223"/>
      <c r="N24" s="237"/>
      <c r="O24" s="223"/>
      <c r="P24" s="237"/>
      <c r="Q24" s="223"/>
      <c r="R24" s="237"/>
      <c r="S24" s="223"/>
    </row>
    <row r="25" spans="1:19" s="242" customFormat="1" x14ac:dyDescent="0.4">
      <c r="A25" s="227"/>
      <c r="B25" s="20" t="s">
        <v>698</v>
      </c>
      <c r="C25" s="228"/>
      <c r="D25" s="397">
        <v>180640000000</v>
      </c>
      <c r="E25" s="228"/>
      <c r="F25" s="9" t="s">
        <v>563</v>
      </c>
      <c r="G25" s="223"/>
      <c r="H25" s="9" t="s">
        <v>702</v>
      </c>
      <c r="I25" s="223"/>
      <c r="J25" s="399"/>
      <c r="K25" s="223"/>
      <c r="L25" s="237"/>
      <c r="M25" s="223"/>
      <c r="N25" s="237"/>
      <c r="O25" s="223"/>
      <c r="P25" s="237"/>
      <c r="Q25" s="223"/>
      <c r="R25" s="237"/>
      <c r="S25" s="223"/>
    </row>
    <row r="26" spans="1:19" ht="62" x14ac:dyDescent="0.4">
      <c r="A26" s="227"/>
      <c r="B26" s="20" t="s">
        <v>835</v>
      </c>
      <c r="C26" s="228"/>
      <c r="D26" s="397">
        <v>568046.10600000003</v>
      </c>
      <c r="E26" s="228"/>
      <c r="F26" s="9" t="s">
        <v>837</v>
      </c>
      <c r="H26" s="404" t="s">
        <v>838</v>
      </c>
      <c r="J26" s="399"/>
    </row>
    <row r="27" spans="1:19" x14ac:dyDescent="0.4">
      <c r="A27" s="227"/>
      <c r="B27" s="20" t="s">
        <v>836</v>
      </c>
      <c r="C27" s="228"/>
      <c r="D27" s="397">
        <f>55.2/212661*D26*1000000000</f>
        <v>147446617156.88348</v>
      </c>
      <c r="E27" s="228"/>
      <c r="F27" s="9" t="s">
        <v>563</v>
      </c>
      <c r="H27" s="9"/>
      <c r="J27" s="399"/>
    </row>
  </sheetData>
  <dataValidations count="2">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16:D19 D24:D27" xr:uid="{636D9CFE-133C-4985-81A2-19C7E222722D}">
      <formula1>0</formula1>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24 F26" xr:uid="{80FBE6A9-42A9-4F66-A5F2-990B46CE960E}">
      <formula1>"&lt;Selectionner unité&gt;,Sm3,Sm3 o.e.,Barils,Tonnes,oz,carats,Scf"</formula1>
    </dataValidation>
  </dataValidations>
  <hyperlinks>
    <hyperlink ref="B9" r:id="rId1" xr:uid="{00000000-0004-0000-0900-000000000000}"/>
    <hyperlink ref="H26" r:id="rId2" xr:uid="{E6EBBD5C-249A-4625-9030-7139171A84B3}"/>
  </hyperlinks>
  <pageMargins left="0.23622047244094491" right="0.23622047244094491" top="0.74803149606299213" bottom="0.74803149606299213" header="0.31496062992125984" footer="0.31496062992125984"/>
  <pageSetup paperSize="8" scale="95" fitToHeight="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J27"/>
  <sheetViews>
    <sheetView zoomScale="70" zoomScaleNormal="70" workbookViewId="0">
      <selection activeCell="H30" sqref="H30"/>
    </sheetView>
  </sheetViews>
  <sheetFormatPr baseColWidth="10" defaultColWidth="10.5" defaultRowHeight="16" x14ac:dyDescent="0.4"/>
  <cols>
    <col min="1" max="1" width="15" style="223" customWidth="1"/>
    <col min="2" max="2" width="30.33203125" style="250" customWidth="1"/>
    <col min="3" max="3" width="4.83203125" style="223" customWidth="1"/>
    <col min="4" max="4" width="33.25" style="223" customWidth="1"/>
    <col min="5" max="5" width="4.83203125" style="223" customWidth="1"/>
    <col min="6" max="6" width="18" style="223" customWidth="1"/>
    <col min="7" max="7" width="3" style="223" customWidth="1"/>
    <col min="8" max="8" width="22.5" style="223" customWidth="1"/>
    <col min="9" max="9" width="3" style="223" customWidth="1"/>
    <col min="10" max="10" width="39.5" style="223" customWidth="1"/>
    <col min="11" max="11" width="3" style="223" customWidth="1"/>
    <col min="12" max="12" width="39.5" style="223" customWidth="1"/>
    <col min="13" max="13" width="3" style="223" customWidth="1"/>
    <col min="14" max="14" width="39.5" style="223" customWidth="1"/>
    <col min="15" max="15" width="3" style="223" customWidth="1"/>
    <col min="16" max="16" width="39.5" style="223" customWidth="1"/>
    <col min="17" max="17" width="3" style="223" customWidth="1"/>
    <col min="18" max="18" width="39.5" style="223" customWidth="1"/>
    <col min="19" max="19" width="3" style="223" customWidth="1"/>
    <col min="20" max="16384" width="10.5" style="223"/>
  </cols>
  <sheetData>
    <row r="1" spans="1:296" ht="25" x14ac:dyDescent="0.5">
      <c r="A1" s="214" t="s">
        <v>200</v>
      </c>
    </row>
    <row r="3" spans="1:296" s="26" customFormat="1" ht="150" x14ac:dyDescent="0.35">
      <c r="A3" s="36" t="s">
        <v>201</v>
      </c>
      <c r="B3" s="212" t="s">
        <v>202</v>
      </c>
      <c r="C3" s="25"/>
      <c r="D3" s="246" t="s">
        <v>703</v>
      </c>
      <c r="E3" s="27"/>
      <c r="F3" s="28"/>
      <c r="G3" s="27"/>
      <c r="H3" s="28"/>
      <c r="I3" s="27"/>
      <c r="J3" s="236"/>
      <c r="L3" s="237"/>
      <c r="N3" s="237"/>
      <c r="P3" s="237"/>
      <c r="R3" s="237"/>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row>
    <row r="4" spans="1:296" s="5" customFormat="1" ht="19" x14ac:dyDescent="0.35">
      <c r="B4" s="3"/>
      <c r="C4" s="2"/>
      <c r="D4" s="3"/>
      <c r="E4" s="2"/>
      <c r="F4" s="3"/>
      <c r="G4" s="2"/>
      <c r="H4" s="3"/>
      <c r="I4" s="2"/>
      <c r="J4" s="4"/>
      <c r="L4" s="4"/>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row>
    <row r="5" spans="1:296" s="120" customFormat="1" ht="96" x14ac:dyDescent="0.35">
      <c r="A5" s="121"/>
      <c r="B5" s="292" t="s">
        <v>80</v>
      </c>
      <c r="C5" s="121"/>
      <c r="D5" s="278" t="s">
        <v>81</v>
      </c>
      <c r="E5" s="279"/>
      <c r="F5" s="278" t="s">
        <v>82</v>
      </c>
      <c r="G5" s="279"/>
      <c r="H5" s="278" t="s">
        <v>83</v>
      </c>
      <c r="I5" s="277"/>
      <c r="J5" s="280" t="s">
        <v>84</v>
      </c>
      <c r="K5" s="290"/>
      <c r="L5" s="291" t="s">
        <v>85</v>
      </c>
      <c r="M5" s="290"/>
      <c r="N5" s="291" t="s">
        <v>86</v>
      </c>
      <c r="O5" s="290"/>
      <c r="P5" s="291" t="s">
        <v>87</v>
      </c>
      <c r="Q5" s="290"/>
      <c r="R5" s="291" t="s">
        <v>88</v>
      </c>
      <c r="S5" s="290"/>
    </row>
    <row r="6" spans="1:296" s="5" customFormat="1" ht="19" x14ac:dyDescent="0.35">
      <c r="B6" s="3"/>
      <c r="C6" s="2"/>
      <c r="D6" s="3"/>
      <c r="E6" s="2"/>
      <c r="F6" s="3"/>
      <c r="G6" s="2"/>
      <c r="H6" s="3"/>
      <c r="I6" s="2"/>
      <c r="J6" s="4"/>
      <c r="L6" s="4"/>
      <c r="N6" s="4"/>
      <c r="P6" s="4"/>
      <c r="R6" s="4"/>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row>
    <row r="7" spans="1:296" s="26" customFormat="1" ht="45" x14ac:dyDescent="0.35">
      <c r="A7" s="36" t="s">
        <v>104</v>
      </c>
      <c r="B7" s="212" t="s">
        <v>203</v>
      </c>
      <c r="C7" s="25"/>
      <c r="D7" s="7" t="s">
        <v>49</v>
      </c>
      <c r="E7" s="25"/>
      <c r="F7" s="37"/>
      <c r="G7" s="25"/>
      <c r="H7" s="37"/>
      <c r="I7" s="25"/>
      <c r="J7" s="247"/>
    </row>
    <row r="8" spans="1:296" s="5" customFormat="1" ht="19" x14ac:dyDescent="0.35">
      <c r="B8" s="3"/>
      <c r="C8" s="2"/>
      <c r="D8" s="3"/>
      <c r="E8" s="2"/>
      <c r="F8" s="3"/>
      <c r="G8" s="2"/>
      <c r="H8" s="3"/>
      <c r="I8" s="2"/>
      <c r="J8" s="4"/>
      <c r="L8" s="4"/>
      <c r="N8" s="4"/>
      <c r="P8" s="4"/>
      <c r="R8" s="4"/>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row>
    <row r="9" spans="1:296" s="242" customFormat="1" ht="15" x14ac:dyDescent="0.35">
      <c r="A9" s="238"/>
      <c r="B9" s="21" t="s">
        <v>190</v>
      </c>
      <c r="C9" s="239"/>
      <c r="D9" s="248"/>
      <c r="E9" s="239"/>
      <c r="F9" s="248"/>
      <c r="G9" s="240"/>
      <c r="H9" s="248"/>
      <c r="I9" s="240"/>
      <c r="J9" s="249"/>
      <c r="K9" s="241"/>
      <c r="L9" s="249"/>
      <c r="M9" s="241"/>
      <c r="N9" s="249"/>
      <c r="O9" s="241"/>
      <c r="P9" s="249"/>
      <c r="Q9" s="241"/>
      <c r="R9" s="249"/>
      <c r="S9" s="241"/>
    </row>
    <row r="10" spans="1:296" s="242" customFormat="1" ht="30" x14ac:dyDescent="0.35">
      <c r="A10" s="238"/>
      <c r="B10" s="18" t="s">
        <v>204</v>
      </c>
      <c r="C10" s="239"/>
      <c r="D10" s="9" t="s">
        <v>690</v>
      </c>
      <c r="E10" s="228"/>
      <c r="F10" s="9" t="s">
        <v>689</v>
      </c>
      <c r="G10" s="243"/>
      <c r="H10" s="9" t="s">
        <v>689</v>
      </c>
      <c r="I10" s="2"/>
      <c r="J10" s="400"/>
      <c r="K10" s="5"/>
      <c r="L10" s="237"/>
      <c r="M10" s="5"/>
      <c r="N10" s="237"/>
      <c r="O10" s="5"/>
      <c r="P10" s="237"/>
      <c r="Q10" s="5"/>
      <c r="R10" s="237"/>
      <c r="S10" s="5"/>
    </row>
    <row r="11" spans="1:296" s="242" customFormat="1" ht="30" x14ac:dyDescent="0.35">
      <c r="A11" s="227"/>
      <c r="B11" s="19" t="s">
        <v>205</v>
      </c>
      <c r="C11" s="228"/>
      <c r="D11" s="9" t="s">
        <v>690</v>
      </c>
      <c r="E11" s="228"/>
      <c r="F11" s="9" t="s">
        <v>689</v>
      </c>
      <c r="G11" s="243"/>
      <c r="H11" s="9" t="s">
        <v>689</v>
      </c>
      <c r="I11" s="27"/>
      <c r="J11" s="400"/>
      <c r="K11" s="26"/>
      <c r="L11" s="237"/>
      <c r="M11" s="26"/>
      <c r="N11" s="237"/>
      <c r="O11" s="26"/>
      <c r="P11" s="237"/>
      <c r="Q11" s="26"/>
      <c r="R11" s="237"/>
      <c r="S11" s="26"/>
    </row>
    <row r="12" spans="1:296" s="242" customFormat="1" ht="19" x14ac:dyDescent="0.4">
      <c r="A12" s="227"/>
      <c r="B12" s="20" t="s">
        <v>193</v>
      </c>
      <c r="C12" s="228"/>
      <c r="D12" s="9" t="s">
        <v>689</v>
      </c>
      <c r="E12" s="228"/>
      <c r="F12" s="9" t="s">
        <v>689</v>
      </c>
      <c r="G12" s="223"/>
      <c r="H12" s="9" t="s">
        <v>689</v>
      </c>
      <c r="I12" s="2"/>
      <c r="J12" s="400"/>
      <c r="K12" s="5"/>
      <c r="L12" s="237"/>
      <c r="M12" s="5"/>
      <c r="N12" s="237"/>
      <c r="O12" s="5"/>
      <c r="P12" s="237"/>
      <c r="Q12" s="5"/>
      <c r="R12" s="237"/>
      <c r="S12" s="5"/>
    </row>
    <row r="13" spans="1:296" s="242" customFormat="1" ht="15.75" customHeight="1" x14ac:dyDescent="0.4">
      <c r="A13" s="227"/>
      <c r="B13" s="20" t="str">
        <f>LEFT(B12,SEARCH(",",B12))&amp;" valeur"</f>
        <v>Pétrole brut (2709), valeur</v>
      </c>
      <c r="C13" s="228"/>
      <c r="D13" s="9" t="s">
        <v>689</v>
      </c>
      <c r="E13" s="228"/>
      <c r="F13" s="9" t="s">
        <v>689</v>
      </c>
      <c r="G13" s="223"/>
      <c r="H13" s="9" t="s">
        <v>689</v>
      </c>
      <c r="I13" s="240"/>
      <c r="J13" s="400"/>
      <c r="K13" s="241"/>
      <c r="L13" s="237"/>
      <c r="M13" s="241"/>
      <c r="N13" s="237"/>
      <c r="O13" s="241"/>
      <c r="P13" s="237"/>
      <c r="Q13" s="241"/>
      <c r="R13" s="237"/>
      <c r="S13" s="241"/>
    </row>
    <row r="14" spans="1:296" s="242" customFormat="1" ht="15.75" customHeight="1" x14ac:dyDescent="0.4">
      <c r="A14" s="227"/>
      <c r="B14" s="20" t="s">
        <v>194</v>
      </c>
      <c r="C14" s="228"/>
      <c r="D14" s="9" t="s">
        <v>689</v>
      </c>
      <c r="E14" s="228"/>
      <c r="F14" s="9" t="s">
        <v>689</v>
      </c>
      <c r="G14" s="223"/>
      <c r="H14" s="9" t="s">
        <v>689</v>
      </c>
      <c r="I14" s="243"/>
      <c r="J14" s="400"/>
      <c r="K14" s="241"/>
      <c r="L14" s="237"/>
      <c r="M14" s="241"/>
      <c r="N14" s="237"/>
      <c r="O14" s="241"/>
      <c r="P14" s="237"/>
      <c r="Q14" s="241"/>
      <c r="R14" s="237"/>
      <c r="S14" s="241"/>
    </row>
    <row r="15" spans="1:296" s="242" customFormat="1" ht="15.75" customHeight="1" x14ac:dyDescent="0.4">
      <c r="A15" s="227"/>
      <c r="B15" s="20" t="str">
        <f>LEFT(B14,SEARCH(",",B14))&amp;" valeur"</f>
        <v>Gaz naturel (2711), valeur</v>
      </c>
      <c r="C15" s="228"/>
      <c r="D15" s="9" t="s">
        <v>689</v>
      </c>
      <c r="E15" s="228"/>
      <c r="F15" s="9" t="s">
        <v>689</v>
      </c>
      <c r="G15" s="223"/>
      <c r="H15" s="9" t="s">
        <v>689</v>
      </c>
      <c r="I15" s="243"/>
      <c r="J15" s="400"/>
      <c r="K15" s="241"/>
      <c r="L15" s="237"/>
      <c r="M15" s="241"/>
      <c r="N15" s="237"/>
      <c r="O15" s="241"/>
      <c r="P15" s="237"/>
      <c r="Q15" s="241"/>
      <c r="R15" s="237"/>
      <c r="S15" s="241"/>
    </row>
    <row r="16" spans="1:296" s="242" customFormat="1" x14ac:dyDescent="0.4">
      <c r="A16" s="227"/>
      <c r="B16" s="20" t="s">
        <v>195</v>
      </c>
      <c r="C16" s="228"/>
      <c r="D16" s="396">
        <v>25.274000000000001</v>
      </c>
      <c r="E16" s="228"/>
      <c r="F16" s="9" t="s">
        <v>198</v>
      </c>
      <c r="G16" s="223"/>
      <c r="H16" s="293" t="s">
        <v>704</v>
      </c>
      <c r="I16" s="223"/>
      <c r="J16" s="400"/>
      <c r="K16" s="223"/>
      <c r="L16" s="237"/>
      <c r="M16" s="223"/>
      <c r="N16" s="237"/>
      <c r="O16" s="223"/>
      <c r="P16" s="237"/>
      <c r="Q16" s="223"/>
      <c r="R16" s="237"/>
      <c r="S16" s="223"/>
    </row>
    <row r="17" spans="1:19" s="242" customFormat="1" x14ac:dyDescent="0.4">
      <c r="A17" s="227"/>
      <c r="B17" s="20" t="s">
        <v>700</v>
      </c>
      <c r="C17" s="228"/>
      <c r="D17" s="396">
        <v>8832960000000</v>
      </c>
      <c r="E17" s="228"/>
      <c r="F17" s="9" t="s">
        <v>563</v>
      </c>
      <c r="G17" s="223"/>
      <c r="H17" s="293" t="s">
        <v>704</v>
      </c>
      <c r="I17" s="223"/>
      <c r="J17" s="400"/>
      <c r="K17" s="223"/>
      <c r="L17" s="237"/>
      <c r="M17" s="223"/>
      <c r="N17" s="237"/>
      <c r="O17" s="223"/>
      <c r="P17" s="237"/>
      <c r="Q17" s="223"/>
      <c r="R17" s="237"/>
      <c r="S17" s="223"/>
    </row>
    <row r="18" spans="1:19" s="242" customFormat="1" x14ac:dyDescent="0.4">
      <c r="A18" s="227"/>
      <c r="B18" s="20" t="s">
        <v>197</v>
      </c>
      <c r="C18" s="228"/>
      <c r="D18" s="396">
        <v>15000</v>
      </c>
      <c r="E18" s="228"/>
      <c r="F18" s="9" t="s">
        <v>196</v>
      </c>
      <c r="G18" s="223"/>
      <c r="H18" s="293" t="s">
        <v>704</v>
      </c>
      <c r="I18" s="223"/>
      <c r="J18" s="400"/>
      <c r="K18" s="223"/>
      <c r="L18" s="237"/>
      <c r="M18" s="223"/>
      <c r="N18" s="237"/>
      <c r="O18" s="223"/>
      <c r="P18" s="237"/>
      <c r="Q18" s="223"/>
      <c r="R18" s="237"/>
      <c r="S18" s="223"/>
    </row>
    <row r="19" spans="1:19" s="242" customFormat="1" x14ac:dyDescent="0.4">
      <c r="A19" s="227"/>
      <c r="B19" s="20" t="s">
        <v>701</v>
      </c>
      <c r="C19" s="228"/>
      <c r="D19" s="396">
        <v>1990000000</v>
      </c>
      <c r="E19" s="228"/>
      <c r="F19" s="9" t="s">
        <v>563</v>
      </c>
      <c r="G19" s="223"/>
      <c r="H19" s="293" t="s">
        <v>704</v>
      </c>
      <c r="I19" s="223"/>
      <c r="J19" s="400"/>
      <c r="K19" s="223"/>
      <c r="L19" s="237"/>
      <c r="M19" s="223"/>
      <c r="N19" s="237"/>
      <c r="O19" s="223"/>
      <c r="P19" s="237"/>
      <c r="Q19" s="223"/>
      <c r="R19" s="237"/>
      <c r="S19" s="223"/>
    </row>
    <row r="20" spans="1:19" s="242" customFormat="1" x14ac:dyDescent="0.4">
      <c r="A20" s="227"/>
      <c r="B20" s="20" t="s">
        <v>676</v>
      </c>
      <c r="C20" s="228"/>
      <c r="D20" s="396">
        <v>62318781</v>
      </c>
      <c r="E20" s="228"/>
      <c r="F20" s="9" t="s">
        <v>198</v>
      </c>
      <c r="G20" s="223"/>
      <c r="H20" s="293" t="s">
        <v>704</v>
      </c>
      <c r="I20" s="223"/>
      <c r="J20" s="400" t="s">
        <v>494</v>
      </c>
      <c r="K20" s="223"/>
      <c r="L20" s="237"/>
      <c r="M20" s="223"/>
      <c r="N20" s="237"/>
      <c r="O20" s="223"/>
      <c r="P20" s="237"/>
      <c r="Q20" s="223"/>
      <c r="R20" s="237"/>
      <c r="S20" s="223"/>
    </row>
    <row r="21" spans="1:19" s="242" customFormat="1" x14ac:dyDescent="0.4">
      <c r="A21" s="227"/>
      <c r="B21" s="20" t="s">
        <v>697</v>
      </c>
      <c r="C21" s="228"/>
      <c r="D21" s="396">
        <v>18894880000000</v>
      </c>
      <c r="E21" s="228"/>
      <c r="F21" s="9" t="s">
        <v>563</v>
      </c>
      <c r="G21" s="223"/>
      <c r="H21" s="293" t="s">
        <v>704</v>
      </c>
      <c r="I21" s="223"/>
      <c r="J21" s="400" t="s">
        <v>494</v>
      </c>
      <c r="K21" s="223"/>
      <c r="L21" s="237"/>
      <c r="M21" s="223"/>
      <c r="N21" s="237"/>
      <c r="O21" s="223"/>
      <c r="P21" s="237"/>
      <c r="Q21" s="223"/>
      <c r="R21" s="237"/>
      <c r="S21" s="223"/>
    </row>
    <row r="22" spans="1:19" s="242" customFormat="1" x14ac:dyDescent="0.4">
      <c r="A22" s="227"/>
      <c r="B22" s="20" t="s">
        <v>676</v>
      </c>
      <c r="C22" s="228"/>
      <c r="D22" s="396">
        <v>168596</v>
      </c>
      <c r="E22" s="228"/>
      <c r="F22" s="9" t="s">
        <v>198</v>
      </c>
      <c r="G22" s="223"/>
      <c r="H22" s="293" t="s">
        <v>704</v>
      </c>
      <c r="I22" s="223"/>
      <c r="J22" s="400" t="s">
        <v>518</v>
      </c>
      <c r="K22" s="223"/>
      <c r="L22" s="237"/>
      <c r="M22" s="223"/>
      <c r="N22" s="237"/>
      <c r="O22" s="223"/>
      <c r="P22" s="237"/>
      <c r="Q22" s="223"/>
      <c r="R22" s="237"/>
      <c r="S22" s="223"/>
    </row>
    <row r="23" spans="1:19" s="242" customFormat="1" x14ac:dyDescent="0.4">
      <c r="A23" s="227"/>
      <c r="B23" s="20" t="s">
        <v>697</v>
      </c>
      <c r="C23" s="228"/>
      <c r="D23" s="396">
        <v>363940000000</v>
      </c>
      <c r="E23" s="228"/>
      <c r="F23" s="9" t="s">
        <v>563</v>
      </c>
      <c r="G23" s="223"/>
      <c r="H23" s="293" t="s">
        <v>704</v>
      </c>
      <c r="I23" s="223"/>
      <c r="J23" s="400" t="s">
        <v>518</v>
      </c>
      <c r="K23" s="223"/>
      <c r="L23" s="237"/>
      <c r="M23" s="223"/>
      <c r="N23" s="237"/>
      <c r="O23" s="223"/>
      <c r="P23" s="237"/>
      <c r="Q23" s="223"/>
      <c r="R23" s="237"/>
      <c r="S23" s="223"/>
    </row>
    <row r="24" spans="1:19" s="242" customFormat="1" x14ac:dyDescent="0.4">
      <c r="A24" s="227"/>
      <c r="B24" s="20" t="s">
        <v>677</v>
      </c>
      <c r="C24" s="228"/>
      <c r="D24" s="396">
        <v>270157</v>
      </c>
      <c r="E24" s="228"/>
      <c r="F24" s="9" t="s">
        <v>678</v>
      </c>
      <c r="G24" s="223"/>
      <c r="H24" s="293" t="s">
        <v>704</v>
      </c>
      <c r="I24" s="223"/>
      <c r="J24" s="400" t="s">
        <v>699</v>
      </c>
      <c r="K24" s="223"/>
      <c r="L24" s="237"/>
      <c r="M24" s="223"/>
      <c r="N24" s="237"/>
      <c r="O24" s="223"/>
      <c r="P24" s="237"/>
      <c r="Q24" s="223"/>
      <c r="R24" s="237"/>
      <c r="S24" s="223"/>
    </row>
    <row r="25" spans="1:19" s="242" customFormat="1" x14ac:dyDescent="0.4">
      <c r="A25" s="227"/>
      <c r="B25" s="20" t="s">
        <v>698</v>
      </c>
      <c r="C25" s="228"/>
      <c r="D25" s="396">
        <v>180640000000</v>
      </c>
      <c r="E25" s="228"/>
      <c r="F25" s="9" t="s">
        <v>563</v>
      </c>
      <c r="G25" s="223"/>
      <c r="H25" s="293" t="s">
        <v>704</v>
      </c>
      <c r="I25" s="223"/>
      <c r="J25" s="400"/>
      <c r="K25" s="223"/>
      <c r="L25" s="237"/>
      <c r="M25" s="223"/>
      <c r="N25" s="237"/>
      <c r="O25" s="223"/>
      <c r="P25" s="237"/>
      <c r="Q25" s="223"/>
      <c r="R25" s="237"/>
      <c r="S25" s="223"/>
    </row>
    <row r="26" spans="1:19" x14ac:dyDescent="0.4">
      <c r="B26" s="20" t="s">
        <v>835</v>
      </c>
      <c r="D26" s="396"/>
      <c r="E26" s="228"/>
      <c r="F26" s="9" t="s">
        <v>837</v>
      </c>
      <c r="H26" s="293" t="s">
        <v>839</v>
      </c>
      <c r="J26" s="400" t="s">
        <v>840</v>
      </c>
    </row>
    <row r="27" spans="1:19" x14ac:dyDescent="0.4">
      <c r="B27" s="20" t="s">
        <v>836</v>
      </c>
      <c r="D27" s="396"/>
      <c r="E27" s="228"/>
      <c r="F27" s="9" t="s">
        <v>563</v>
      </c>
      <c r="H27" s="293" t="s">
        <v>839</v>
      </c>
      <c r="J27" s="400" t="s">
        <v>840</v>
      </c>
    </row>
  </sheetData>
  <dataValidations disablePrompts="1" count="2">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16:D19 D24:D27" xr:uid="{6B798461-475F-4BDF-990F-EF9225055C12}">
      <formula1>0</formula1>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16 F24 F26" xr:uid="{58056589-93D5-47D9-A8E9-CB2DBBF092FB}">
      <formula1>"&lt;Selectionner unité&gt;,Sm3,Sm3 o.e.,Barils,Tonnes,oz,carats,Scf"</formula1>
    </dataValidation>
  </dataValidations>
  <hyperlinks>
    <hyperlink ref="B9" r:id="rId1" xr:uid="{00000000-0004-0000-0A00-000000000000}"/>
  </hyperlinks>
  <pageMargins left="0.23622047244094491" right="0.23622047244094491" top="0.74803149606299213" bottom="0.74803149606299213" header="0.31496062992125984" footer="0.31496062992125984"/>
  <pageSetup paperSize="8" fitToHeight="2"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20"/>
  <sheetViews>
    <sheetView topLeftCell="A19" zoomScale="60" zoomScaleNormal="60" workbookViewId="0">
      <selection activeCell="D3" sqref="D3"/>
    </sheetView>
  </sheetViews>
  <sheetFormatPr baseColWidth="10" defaultColWidth="10.5" defaultRowHeight="15.5" x14ac:dyDescent="0.35"/>
  <cols>
    <col min="1" max="1" width="15.5" customWidth="1"/>
    <col min="2" max="2" width="50.75" customWidth="1"/>
    <col min="3" max="3" width="3" customWidth="1"/>
    <col min="4" max="4" width="25.25" customWidth="1"/>
    <col min="5" max="5" width="3" customWidth="1"/>
    <col min="6" max="6" width="26" customWidth="1"/>
    <col min="7" max="7" width="3" customWidth="1"/>
    <col min="8" max="8" width="26"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208</v>
      </c>
    </row>
    <row r="3" spans="1:19" s="32" customFormat="1" ht="105" x14ac:dyDescent="0.35">
      <c r="A3" s="207" t="s">
        <v>209</v>
      </c>
      <c r="B3" s="51" t="s">
        <v>210</v>
      </c>
      <c r="D3" s="9" t="s">
        <v>749</v>
      </c>
      <c r="F3" s="52"/>
      <c r="H3" s="52"/>
      <c r="J3" s="43"/>
      <c r="L3" s="31"/>
      <c r="N3" s="31"/>
      <c r="P3" s="31"/>
      <c r="R3" s="31"/>
    </row>
    <row r="5" spans="1:19" s="277" customFormat="1" ht="96" x14ac:dyDescent="0.35">
      <c r="A5" s="282"/>
      <c r="B5" s="276" t="s">
        <v>80</v>
      </c>
      <c r="D5" s="278" t="s">
        <v>81</v>
      </c>
      <c r="E5" s="279"/>
      <c r="F5" s="278" t="s">
        <v>82</v>
      </c>
      <c r="G5" s="279"/>
      <c r="H5" s="278" t="s">
        <v>83</v>
      </c>
      <c r="J5" s="280" t="s">
        <v>84</v>
      </c>
      <c r="K5" s="279"/>
      <c r="L5" s="280" t="s">
        <v>85</v>
      </c>
      <c r="M5" s="279"/>
      <c r="N5" s="280" t="s">
        <v>86</v>
      </c>
      <c r="O5" s="279"/>
      <c r="P5" s="280" t="s">
        <v>87</v>
      </c>
      <c r="Q5" s="279"/>
      <c r="R5" s="280" t="s">
        <v>88</v>
      </c>
    </row>
    <row r="6" spans="1:19" s="30" customFormat="1" ht="19" x14ac:dyDescent="0.35">
      <c r="A6" s="50"/>
      <c r="B6" s="41"/>
      <c r="D6" s="41"/>
      <c r="F6" s="41"/>
      <c r="H6" s="41"/>
      <c r="J6" s="42"/>
      <c r="L6" s="42"/>
      <c r="N6" s="42"/>
      <c r="P6" s="42"/>
      <c r="R6" s="42"/>
    </row>
    <row r="7" spans="1:19" s="8" customFormat="1" ht="30" x14ac:dyDescent="0.35">
      <c r="A7" s="13"/>
      <c r="B7" s="19" t="s">
        <v>211</v>
      </c>
      <c r="D7" s="9" t="s">
        <v>690</v>
      </c>
      <c r="F7" s="100" t="s">
        <v>689</v>
      </c>
      <c r="G7" s="30"/>
      <c r="H7" s="100" t="s">
        <v>774</v>
      </c>
      <c r="I7" s="30"/>
      <c r="J7" s="440"/>
      <c r="K7" s="30"/>
      <c r="L7" s="31"/>
      <c r="M7" s="32"/>
      <c r="N7" s="31"/>
      <c r="O7" s="32"/>
      <c r="P7" s="31"/>
      <c r="Q7" s="32"/>
      <c r="R7" s="31"/>
      <c r="S7" s="30"/>
    </row>
    <row r="8" spans="1:19" s="8" customFormat="1" ht="45" x14ac:dyDescent="0.35">
      <c r="A8" s="13"/>
      <c r="B8" s="48" t="s">
        <v>212</v>
      </c>
      <c r="D8" s="9" t="s">
        <v>690</v>
      </c>
      <c r="F8" s="100" t="s">
        <v>689</v>
      </c>
      <c r="G8" s="32"/>
      <c r="H8" s="100" t="s">
        <v>777</v>
      </c>
      <c r="I8" s="32"/>
      <c r="J8" s="441"/>
      <c r="K8" s="32"/>
      <c r="L8" s="31"/>
      <c r="M8" s="32"/>
      <c r="N8" s="31"/>
      <c r="O8" s="32"/>
      <c r="P8" s="31"/>
      <c r="Q8" s="32"/>
      <c r="R8" s="31"/>
      <c r="S8" s="32"/>
    </row>
    <row r="9" spans="1:19" s="8" customFormat="1" ht="45" x14ac:dyDescent="0.35">
      <c r="A9" s="13"/>
      <c r="B9" s="48" t="s">
        <v>213</v>
      </c>
      <c r="D9" s="9" t="s">
        <v>690</v>
      </c>
      <c r="F9" s="100" t="s">
        <v>689</v>
      </c>
      <c r="G9" s="32"/>
      <c r="H9" s="100" t="s">
        <v>775</v>
      </c>
      <c r="I9" s="32"/>
      <c r="J9" s="441"/>
      <c r="K9" s="32"/>
      <c r="L9" s="31"/>
      <c r="M9" s="32"/>
      <c r="N9" s="31"/>
      <c r="O9" s="32"/>
      <c r="P9" s="31"/>
      <c r="Q9" s="32"/>
      <c r="R9" s="31"/>
      <c r="S9" s="32"/>
    </row>
    <row r="10" spans="1:19" s="8" customFormat="1" ht="30" x14ac:dyDescent="0.35">
      <c r="A10" s="13"/>
      <c r="B10" s="48" t="s">
        <v>214</v>
      </c>
      <c r="D10" s="9" t="s">
        <v>690</v>
      </c>
      <c r="F10" s="100" t="s">
        <v>689</v>
      </c>
      <c r="G10" s="32"/>
      <c r="H10" s="100" t="s">
        <v>706</v>
      </c>
      <c r="I10" s="32"/>
      <c r="J10" s="441"/>
      <c r="K10" s="32"/>
      <c r="L10" s="31"/>
      <c r="M10" s="32"/>
      <c r="N10" s="31"/>
      <c r="O10" s="32"/>
      <c r="P10" s="31"/>
      <c r="Q10" s="32"/>
      <c r="R10" s="31"/>
      <c r="S10" s="32"/>
    </row>
    <row r="11" spans="1:19" s="8" customFormat="1" ht="75" x14ac:dyDescent="0.35">
      <c r="A11" s="13"/>
      <c r="B11" s="48" t="s">
        <v>215</v>
      </c>
      <c r="D11" s="9" t="s">
        <v>690</v>
      </c>
      <c r="F11" s="100" t="s">
        <v>689</v>
      </c>
      <c r="G11" s="32"/>
      <c r="H11" s="100" t="s">
        <v>778</v>
      </c>
      <c r="I11" s="32"/>
      <c r="J11" s="441"/>
      <c r="K11" s="32"/>
      <c r="L11" s="31"/>
      <c r="M11" s="32"/>
      <c r="N11" s="31"/>
      <c r="O11" s="32"/>
      <c r="P11" s="31"/>
      <c r="Q11" s="32"/>
      <c r="R11" s="31"/>
      <c r="S11" s="32"/>
    </row>
    <row r="12" spans="1:19" s="8" customFormat="1" ht="30" x14ac:dyDescent="0.35">
      <c r="A12" s="13"/>
      <c r="B12" s="48" t="s">
        <v>216</v>
      </c>
      <c r="D12" s="293" t="s">
        <v>690</v>
      </c>
      <c r="F12" s="100" t="s">
        <v>689</v>
      </c>
      <c r="G12" s="32"/>
      <c r="H12" s="100" t="s">
        <v>775</v>
      </c>
      <c r="I12" s="32"/>
      <c r="J12" s="441"/>
      <c r="K12" s="32"/>
      <c r="L12" s="31"/>
      <c r="M12" s="32"/>
      <c r="N12" s="31"/>
      <c r="O12" s="32"/>
      <c r="P12" s="31"/>
      <c r="Q12" s="32"/>
      <c r="R12" s="31"/>
      <c r="S12" s="32"/>
    </row>
    <row r="13" spans="1:19" s="8" customFormat="1" ht="45" x14ac:dyDescent="0.35">
      <c r="A13" s="13"/>
      <c r="B13" s="48" t="s">
        <v>217</v>
      </c>
      <c r="D13" s="9" t="s">
        <v>690</v>
      </c>
      <c r="F13" s="100" t="s">
        <v>689</v>
      </c>
      <c r="G13" s="32"/>
      <c r="H13" s="100" t="s">
        <v>776</v>
      </c>
      <c r="I13" s="32"/>
      <c r="J13" s="441"/>
      <c r="K13" s="32"/>
      <c r="L13" s="31"/>
      <c r="M13" s="32"/>
      <c r="N13" s="31"/>
      <c r="O13" s="32"/>
      <c r="P13" s="31"/>
      <c r="Q13" s="32"/>
      <c r="R13" s="31"/>
      <c r="S13" s="32"/>
    </row>
    <row r="14" spans="1:19" s="8" customFormat="1" ht="30" x14ac:dyDescent="0.35">
      <c r="A14" s="13"/>
      <c r="B14" s="48" t="s">
        <v>218</v>
      </c>
      <c r="D14" s="293" t="s">
        <v>690</v>
      </c>
      <c r="F14" s="293" t="s">
        <v>689</v>
      </c>
      <c r="G14" s="32"/>
      <c r="H14" s="293" t="s">
        <v>707</v>
      </c>
      <c r="I14" s="32"/>
      <c r="J14" s="441"/>
      <c r="K14" s="32"/>
      <c r="L14" s="31"/>
      <c r="M14" s="32"/>
      <c r="N14" s="31"/>
      <c r="O14" s="32"/>
      <c r="P14" s="31"/>
      <c r="Q14" s="32"/>
      <c r="R14" s="31"/>
      <c r="S14" s="32"/>
    </row>
    <row r="15" spans="1:19" s="8" customFormat="1" ht="45" x14ac:dyDescent="0.35">
      <c r="A15" s="13"/>
      <c r="B15" s="48" t="s">
        <v>219</v>
      </c>
      <c r="D15" s="9" t="s">
        <v>690</v>
      </c>
      <c r="F15" s="100" t="s">
        <v>689</v>
      </c>
      <c r="G15" s="32"/>
      <c r="H15" s="100" t="s">
        <v>779</v>
      </c>
      <c r="I15" s="32"/>
      <c r="J15" s="441"/>
      <c r="K15" s="32"/>
      <c r="L15" s="31"/>
      <c r="M15" s="32"/>
      <c r="N15" s="31"/>
      <c r="O15" s="32"/>
      <c r="P15" s="31"/>
      <c r="Q15" s="32"/>
      <c r="R15" s="31"/>
      <c r="S15" s="32"/>
    </row>
    <row r="16" spans="1:19" s="8" customFormat="1" ht="105" x14ac:dyDescent="0.35">
      <c r="A16" s="13"/>
      <c r="B16" s="48" t="s">
        <v>220</v>
      </c>
      <c r="D16" s="9" t="s">
        <v>690</v>
      </c>
      <c r="F16" s="100" t="s">
        <v>689</v>
      </c>
      <c r="G16" s="32"/>
      <c r="H16" s="100" t="s">
        <v>776</v>
      </c>
      <c r="I16" s="32"/>
      <c r="J16" s="441"/>
      <c r="K16" s="32"/>
      <c r="L16" s="31"/>
      <c r="M16" s="32"/>
      <c r="N16" s="31"/>
      <c r="O16" s="32"/>
      <c r="P16" s="31"/>
      <c r="Q16" s="32"/>
      <c r="R16" s="31"/>
      <c r="S16" s="32"/>
    </row>
    <row r="17" spans="1:19" s="8" customFormat="1" ht="105" x14ac:dyDescent="0.35">
      <c r="A17" s="13"/>
      <c r="B17" s="48" t="s">
        <v>221</v>
      </c>
      <c r="D17" s="9" t="s">
        <v>690</v>
      </c>
      <c r="F17" s="293" t="s">
        <v>689</v>
      </c>
      <c r="G17" s="32"/>
      <c r="H17" s="293" t="s">
        <v>776</v>
      </c>
      <c r="I17" s="32"/>
      <c r="J17" s="441"/>
      <c r="K17" s="32"/>
      <c r="L17" s="31"/>
      <c r="M17" s="32"/>
      <c r="N17" s="31"/>
      <c r="O17" s="32"/>
      <c r="P17" s="31"/>
      <c r="Q17" s="32"/>
      <c r="R17" s="31"/>
      <c r="S17" s="32"/>
    </row>
    <row r="18" spans="1:19" s="8" customFormat="1" ht="19" x14ac:dyDescent="0.35">
      <c r="A18" s="13"/>
      <c r="B18" s="48" t="s">
        <v>222</v>
      </c>
      <c r="D18" s="401">
        <v>0.99390000000000001</v>
      </c>
      <c r="F18" s="293" t="s">
        <v>689</v>
      </c>
      <c r="G18" s="32"/>
      <c r="H18" s="293" t="s">
        <v>709</v>
      </c>
      <c r="I18" s="32"/>
      <c r="J18" s="441"/>
      <c r="K18" s="32"/>
      <c r="L18" s="31"/>
      <c r="M18" s="32"/>
      <c r="N18" s="31"/>
      <c r="O18" s="32"/>
      <c r="P18" s="31"/>
      <c r="Q18" s="32"/>
      <c r="R18" s="31"/>
      <c r="S18" s="30"/>
    </row>
    <row r="19" spans="1:19" s="8" customFormat="1" ht="75" x14ac:dyDescent="0.35">
      <c r="A19" s="13"/>
      <c r="B19" s="48" t="s">
        <v>223</v>
      </c>
      <c r="D19" s="9" t="s">
        <v>690</v>
      </c>
      <c r="F19" s="100" t="s">
        <v>689</v>
      </c>
      <c r="G19" s="32"/>
      <c r="H19" s="100" t="s">
        <v>710</v>
      </c>
      <c r="I19" s="32"/>
      <c r="J19" s="442"/>
      <c r="K19" s="32"/>
      <c r="L19" s="31"/>
      <c r="M19" s="32"/>
      <c r="N19" s="31"/>
      <c r="O19" s="32"/>
      <c r="P19" s="31"/>
      <c r="Q19" s="32"/>
      <c r="R19" s="31"/>
      <c r="S19" s="32"/>
    </row>
    <row r="20" spans="1:19" s="10" customFormat="1" x14ac:dyDescent="0.35">
      <c r="A20" s="55"/>
    </row>
  </sheetData>
  <mergeCells count="1">
    <mergeCell ref="J7:J19"/>
  </mergeCells>
  <pageMargins left="0.23622047244094491" right="0.23622047244094491" top="0.74803149606299213" bottom="0.74803149606299213" header="0.31496062992125984" footer="0.31496062992125984"/>
  <pageSetup paperSize="8" scale="9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7FBE-62B9-4AE3-A5DA-459995F2DFF6}">
  <dimension ref="B1:L141"/>
  <sheetViews>
    <sheetView showGridLines="0" topLeftCell="A7" zoomScale="60" zoomScaleNormal="60" workbookViewId="0">
      <selection activeCell="B72" sqref="B72:J84"/>
    </sheetView>
  </sheetViews>
  <sheetFormatPr baseColWidth="10" defaultColWidth="3.5" defaultRowHeight="24" customHeight="1" x14ac:dyDescent="0.35"/>
  <cols>
    <col min="1" max="1" width="3.5" style="300"/>
    <col min="2" max="2" width="37.5" style="300" customWidth="1"/>
    <col min="3" max="3" width="36.83203125" style="300" customWidth="1"/>
    <col min="4" max="4" width="31.5" style="300" customWidth="1"/>
    <col min="5" max="6" width="23.58203125" style="300" customWidth="1"/>
    <col min="7" max="7" width="20" style="300" customWidth="1"/>
    <col min="8" max="8" width="9.75" style="300" customWidth="1"/>
    <col min="9" max="9" width="25.25" style="300" bestFit="1" customWidth="1"/>
    <col min="10" max="10" width="10.58203125" style="300" customWidth="1"/>
    <col min="11" max="11" width="12" style="300" customWidth="1"/>
    <col min="12" max="16384" width="3.5" style="300"/>
  </cols>
  <sheetData>
    <row r="1" spans="2:10" ht="15.75" hidden="1" customHeight="1" x14ac:dyDescent="0.35"/>
    <row r="2" spans="2:10" ht="16" hidden="1" x14ac:dyDescent="0.35"/>
    <row r="3" spans="2:10" ht="16" hidden="1" x14ac:dyDescent="0.35">
      <c r="C3" s="301"/>
      <c r="D3" s="301"/>
      <c r="E3" s="301" t="s">
        <v>450</v>
      </c>
    </row>
    <row r="4" spans="2:10" ht="16" hidden="1" x14ac:dyDescent="0.35">
      <c r="C4" s="301"/>
      <c r="D4" s="301"/>
      <c r="E4" s="301" t="str">
        <f>[3]Introduction!G4</f>
        <v>AAAA-MM-JJ</v>
      </c>
    </row>
    <row r="5" spans="2:10" ht="16" hidden="1" x14ac:dyDescent="0.35"/>
    <row r="6" spans="2:10" ht="16" hidden="1" x14ac:dyDescent="0.35"/>
    <row r="7" spans="2:10" ht="16" x14ac:dyDescent="0.35"/>
    <row r="8" spans="2:10" ht="16" x14ac:dyDescent="0.35">
      <c r="B8" s="302" t="s">
        <v>451</v>
      </c>
      <c r="C8" s="303"/>
      <c r="D8" s="303"/>
      <c r="E8" s="303"/>
    </row>
    <row r="9" spans="2:10" ht="17.149999999999999" customHeight="1" x14ac:dyDescent="0.35">
      <c r="B9" s="304" t="s">
        <v>452</v>
      </c>
      <c r="C9" s="305"/>
      <c r="D9" s="304"/>
      <c r="E9" s="305"/>
      <c r="F9" s="306"/>
      <c r="G9" s="306"/>
      <c r="H9" s="306"/>
    </row>
    <row r="10" spans="2:10" ht="30.65" customHeight="1" x14ac:dyDescent="0.35">
      <c r="B10" s="307" t="s">
        <v>453</v>
      </c>
      <c r="C10" s="308"/>
      <c r="D10" s="474"/>
      <c r="E10" s="308"/>
      <c r="F10" s="309"/>
      <c r="G10" s="309"/>
      <c r="H10" s="309"/>
    </row>
    <row r="11" spans="2:10" ht="31" customHeight="1" x14ac:dyDescent="0.35">
      <c r="B11" s="307" t="s">
        <v>454</v>
      </c>
      <c r="C11" s="308"/>
      <c r="D11" s="474"/>
      <c r="E11" s="308"/>
      <c r="F11" s="309"/>
      <c r="G11" s="309"/>
      <c r="H11" s="309"/>
    </row>
    <row r="12" spans="2:10" ht="50.15" customHeight="1" x14ac:dyDescent="0.35">
      <c r="B12" s="307" t="s">
        <v>455</v>
      </c>
      <c r="C12" s="308"/>
      <c r="D12" s="474"/>
      <c r="E12" s="308"/>
      <c r="F12" s="309"/>
      <c r="G12" s="309"/>
      <c r="H12" s="309"/>
    </row>
    <row r="13" spans="2:10" ht="15.65" customHeight="1" x14ac:dyDescent="0.35">
      <c r="B13" s="307" t="s">
        <v>456</v>
      </c>
      <c r="C13" s="308"/>
      <c r="D13" s="474"/>
      <c r="E13" s="308"/>
      <c r="F13" s="309"/>
      <c r="G13" s="309"/>
      <c r="H13" s="309"/>
    </row>
    <row r="14" spans="2:10" ht="16" x14ac:dyDescent="0.4">
      <c r="B14" s="310" t="s">
        <v>457</v>
      </c>
      <c r="C14" s="311"/>
      <c r="D14" s="311"/>
      <c r="E14" s="311"/>
      <c r="F14" s="312"/>
      <c r="G14" s="312"/>
      <c r="H14" s="312"/>
      <c r="I14" s="312"/>
      <c r="J14" s="312"/>
    </row>
    <row r="15" spans="2:10" ht="16" x14ac:dyDescent="0.35"/>
    <row r="16" spans="2:10" ht="23" thickBot="1" x14ac:dyDescent="0.4">
      <c r="B16" s="475" t="s">
        <v>458</v>
      </c>
      <c r="C16" s="475"/>
      <c r="D16" s="475"/>
      <c r="E16" s="475"/>
    </row>
    <row r="17" spans="2:12" s="313" customFormat="1" ht="25.5" customHeight="1" thickBot="1" x14ac:dyDescent="0.4">
      <c r="B17" s="476" t="s">
        <v>459</v>
      </c>
      <c r="C17" s="476"/>
      <c r="D17" s="476"/>
      <c r="E17" s="476"/>
    </row>
    <row r="18" spans="2:12" s="314" customFormat="1" ht="16" x14ac:dyDescent="0.35">
      <c r="B18" s="477"/>
      <c r="C18" s="477"/>
      <c r="D18" s="477"/>
      <c r="E18" s="477"/>
    </row>
    <row r="19" spans="2:12" s="314" customFormat="1" ht="19" x14ac:dyDescent="0.35">
      <c r="B19" s="315" t="s">
        <v>224</v>
      </c>
      <c r="C19" s="316"/>
      <c r="D19" s="317"/>
      <c r="E19" s="317"/>
      <c r="F19" s="318"/>
    </row>
    <row r="20" spans="2:12" s="314" customFormat="1" ht="16" x14ac:dyDescent="0.35">
      <c r="B20" s="300" t="s">
        <v>460</v>
      </c>
      <c r="C20" s="300" t="s">
        <v>461</v>
      </c>
      <c r="D20" s="300" t="s">
        <v>462</v>
      </c>
      <c r="E20" s="300" t="s">
        <v>225</v>
      </c>
      <c r="F20" s="318"/>
      <c r="G20" s="319"/>
    </row>
    <row r="21" spans="2:12" s="314" customFormat="1" ht="16" x14ac:dyDescent="0.35">
      <c r="B21" s="300" t="s">
        <v>463</v>
      </c>
      <c r="C21" s="300" t="s">
        <v>464</v>
      </c>
      <c r="D21" s="300" t="s">
        <v>465</v>
      </c>
      <c r="E21" s="320">
        <v>2135993187151</v>
      </c>
      <c r="F21" s="319"/>
      <c r="G21" s="319"/>
    </row>
    <row r="22" spans="2:12" s="314" customFormat="1" ht="16" x14ac:dyDescent="0.35">
      <c r="B22" s="405" t="s">
        <v>466</v>
      </c>
      <c r="C22" s="405" t="s">
        <v>464</v>
      </c>
      <c r="D22" s="405" t="s">
        <v>465</v>
      </c>
      <c r="E22" s="320">
        <v>1458845749739</v>
      </c>
      <c r="F22" s="319"/>
      <c r="G22" s="300"/>
      <c r="J22" s="318"/>
      <c r="K22" s="318"/>
      <c r="L22" s="318"/>
    </row>
    <row r="23" spans="2:12" s="314" customFormat="1" ht="16" x14ac:dyDescent="0.35">
      <c r="B23" s="405" t="s">
        <v>467</v>
      </c>
      <c r="C23" s="405" t="s">
        <v>464</v>
      </c>
      <c r="D23" s="405" t="s">
        <v>465</v>
      </c>
      <c r="E23" s="320">
        <v>500503425424</v>
      </c>
      <c r="F23" s="319"/>
      <c r="G23" s="300"/>
      <c r="J23" s="319"/>
      <c r="K23" s="319"/>
      <c r="L23" s="319"/>
    </row>
    <row r="24" spans="2:12" s="314" customFormat="1" ht="16" x14ac:dyDescent="0.35">
      <c r="B24" s="405" t="s">
        <v>468</v>
      </c>
      <c r="C24" s="405" t="s">
        <v>464</v>
      </c>
      <c r="D24" s="405" t="s">
        <v>465</v>
      </c>
      <c r="E24" s="320">
        <v>250429712726</v>
      </c>
      <c r="J24" s="319"/>
      <c r="K24" s="319"/>
      <c r="L24" s="319"/>
    </row>
    <row r="25" spans="2:12" s="314" customFormat="1" ht="16" x14ac:dyDescent="0.35">
      <c r="B25" s="405" t="s">
        <v>469</v>
      </c>
      <c r="C25" s="405" t="s">
        <v>226</v>
      </c>
      <c r="D25" s="405" t="s">
        <v>465</v>
      </c>
      <c r="E25" s="320">
        <v>107839115550</v>
      </c>
      <c r="J25" s="319"/>
      <c r="K25" s="319"/>
      <c r="L25" s="319"/>
    </row>
    <row r="26" spans="2:12" s="314" customFormat="1" ht="16" x14ac:dyDescent="0.35">
      <c r="B26" s="405" t="s">
        <v>470</v>
      </c>
      <c r="C26" s="405" t="s">
        <v>471</v>
      </c>
      <c r="D26" s="405" t="s">
        <v>465</v>
      </c>
      <c r="E26" s="320">
        <v>91817157146</v>
      </c>
      <c r="J26" s="319"/>
      <c r="K26" s="319"/>
      <c r="L26" s="319"/>
    </row>
    <row r="27" spans="2:12" s="314" customFormat="1" ht="16" x14ac:dyDescent="0.35">
      <c r="B27" s="405" t="s">
        <v>472</v>
      </c>
      <c r="C27" s="405" t="s">
        <v>464</v>
      </c>
      <c r="D27" s="405" t="s">
        <v>465</v>
      </c>
      <c r="E27" s="320">
        <v>80867040657</v>
      </c>
      <c r="J27" s="319"/>
      <c r="K27" s="319"/>
      <c r="L27" s="319"/>
    </row>
    <row r="28" spans="2:12" s="314" customFormat="1" ht="16" x14ac:dyDescent="0.35">
      <c r="B28" s="405" t="s">
        <v>473</v>
      </c>
      <c r="C28" s="405" t="s">
        <v>464</v>
      </c>
      <c r="D28" s="405" t="s">
        <v>465</v>
      </c>
      <c r="E28" s="320">
        <v>37062208400</v>
      </c>
      <c r="J28" s="319"/>
      <c r="K28" s="319"/>
      <c r="L28" s="319"/>
    </row>
    <row r="29" spans="2:12" s="314" customFormat="1" ht="16" x14ac:dyDescent="0.35">
      <c r="B29" s="405" t="s">
        <v>474</v>
      </c>
      <c r="C29" s="405" t="s">
        <v>226</v>
      </c>
      <c r="D29" s="405" t="s">
        <v>465</v>
      </c>
      <c r="E29" s="320">
        <v>21264833837</v>
      </c>
      <c r="J29" s="319"/>
      <c r="K29" s="319"/>
      <c r="L29" s="319"/>
    </row>
    <row r="30" spans="2:12" s="314" customFormat="1" ht="16" x14ac:dyDescent="0.35">
      <c r="B30" s="405" t="s">
        <v>475</v>
      </c>
      <c r="C30" s="405" t="s">
        <v>226</v>
      </c>
      <c r="D30" s="405" t="s">
        <v>465</v>
      </c>
      <c r="E30" s="320">
        <v>10446612058</v>
      </c>
      <c r="J30" s="319"/>
      <c r="K30" s="319"/>
      <c r="L30" s="319"/>
    </row>
    <row r="31" spans="2:12" s="314" customFormat="1" ht="16" x14ac:dyDescent="0.35">
      <c r="B31" s="405" t="s">
        <v>476</v>
      </c>
      <c r="C31" s="405" t="s">
        <v>477</v>
      </c>
      <c r="D31" s="405" t="s">
        <v>465</v>
      </c>
      <c r="E31" s="320">
        <v>7984025278</v>
      </c>
      <c r="J31" s="319"/>
      <c r="K31" s="319"/>
      <c r="L31" s="319"/>
    </row>
    <row r="32" spans="2:12" s="314" customFormat="1" ht="16" x14ac:dyDescent="0.35">
      <c r="B32" s="405" t="s">
        <v>478</v>
      </c>
      <c r="C32" s="405" t="s">
        <v>464</v>
      </c>
      <c r="D32" s="405" t="s">
        <v>465</v>
      </c>
      <c r="E32" s="320">
        <v>3030301080</v>
      </c>
      <c r="J32" s="319"/>
      <c r="K32" s="319"/>
      <c r="L32" s="319"/>
    </row>
    <row r="33" spans="2:12" s="314" customFormat="1" ht="16" x14ac:dyDescent="0.35">
      <c r="B33" s="405" t="s">
        <v>479</v>
      </c>
      <c r="C33" s="405" t="s">
        <v>471</v>
      </c>
      <c r="D33" s="405" t="s">
        <v>465</v>
      </c>
      <c r="E33" s="320">
        <v>2564450077</v>
      </c>
      <c r="J33" s="319"/>
      <c r="K33" s="319"/>
      <c r="L33" s="319"/>
    </row>
    <row r="34" spans="2:12" s="314" customFormat="1" ht="16" x14ac:dyDescent="0.35"/>
    <row r="35" spans="2:12" s="314" customFormat="1" ht="16" x14ac:dyDescent="0.35">
      <c r="E35" s="318"/>
    </row>
    <row r="36" spans="2:12" s="314" customFormat="1" ht="16" x14ac:dyDescent="0.35"/>
    <row r="37" spans="2:12" s="314" customFormat="1" ht="16" x14ac:dyDescent="0.35"/>
    <row r="38" spans="2:12" s="314" customFormat="1" ht="19.5" thickBot="1" x14ac:dyDescent="0.4">
      <c r="B38" s="315" t="s">
        <v>228</v>
      </c>
      <c r="C38" s="316"/>
      <c r="D38" s="316"/>
      <c r="E38" s="316"/>
      <c r="F38" s="316"/>
      <c r="G38" s="317"/>
      <c r="H38" s="317"/>
      <c r="I38" s="317"/>
    </row>
    <row r="39" spans="2:12" s="314" customFormat="1" ht="16.5" thickBot="1" x14ac:dyDescent="0.4">
      <c r="B39" s="321" t="s">
        <v>480</v>
      </c>
      <c r="C39" s="321"/>
      <c r="D39" s="321"/>
      <c r="E39" s="322"/>
      <c r="F39" s="322"/>
      <c r="G39" s="323"/>
      <c r="H39" s="323"/>
      <c r="I39" s="323"/>
    </row>
    <row r="40" spans="2:12" s="314" customFormat="1" ht="16" x14ac:dyDescent="0.35">
      <c r="B40" s="324" t="s">
        <v>481</v>
      </c>
      <c r="C40" s="325" t="s">
        <v>482</v>
      </c>
      <c r="D40" s="326" t="s">
        <v>483</v>
      </c>
      <c r="E40" s="322"/>
      <c r="F40" s="322"/>
      <c r="G40" s="323"/>
      <c r="H40" s="323"/>
      <c r="I40" s="323"/>
    </row>
    <row r="41" spans="2:12" s="314" customFormat="1" ht="19" x14ac:dyDescent="0.35">
      <c r="B41" s="327"/>
      <c r="C41" s="322"/>
      <c r="D41" s="322"/>
      <c r="E41" s="322"/>
      <c r="F41" s="322"/>
      <c r="G41" s="323"/>
      <c r="H41" s="323"/>
      <c r="I41" s="323"/>
    </row>
    <row r="42" spans="2:12" s="314" customFormat="1" ht="160" x14ac:dyDescent="0.35">
      <c r="B42" s="328" t="s">
        <v>229</v>
      </c>
      <c r="C42" s="328" t="s">
        <v>484</v>
      </c>
      <c r="D42" s="300" t="s">
        <v>485</v>
      </c>
      <c r="E42" s="300" t="s">
        <v>230</v>
      </c>
      <c r="F42" s="300" t="s">
        <v>486</v>
      </c>
      <c r="G42" s="329" t="s">
        <v>487</v>
      </c>
      <c r="H42" s="329" t="s">
        <v>488</v>
      </c>
      <c r="I42" s="329" t="s">
        <v>489</v>
      </c>
    </row>
    <row r="43" spans="2:12" s="314" customFormat="1" ht="16" x14ac:dyDescent="0.35">
      <c r="B43" s="300" t="s">
        <v>490</v>
      </c>
      <c r="C43" s="300" t="s">
        <v>491</v>
      </c>
      <c r="D43" s="300" t="s">
        <v>492</v>
      </c>
      <c r="E43" s="300" t="s">
        <v>493</v>
      </c>
      <c r="F43" s="300" t="s">
        <v>494</v>
      </c>
      <c r="G43" s="330" t="s">
        <v>495</v>
      </c>
      <c r="H43" s="331"/>
      <c r="I43" s="320">
        <v>1194480552340</v>
      </c>
    </row>
    <row r="44" spans="2:12" s="314" customFormat="1" ht="16" x14ac:dyDescent="0.35">
      <c r="B44" s="300" t="s">
        <v>496</v>
      </c>
      <c r="C44" s="300" t="s">
        <v>491</v>
      </c>
      <c r="D44" s="405" t="s">
        <v>497</v>
      </c>
      <c r="E44" s="300" t="s">
        <v>493</v>
      </c>
      <c r="F44" s="300" t="s">
        <v>494</v>
      </c>
      <c r="G44" s="330" t="s">
        <v>498</v>
      </c>
      <c r="H44" s="331"/>
      <c r="I44" s="320">
        <v>1124043438506</v>
      </c>
    </row>
    <row r="45" spans="2:12" s="314" customFormat="1" ht="16" x14ac:dyDescent="0.35">
      <c r="B45" s="405" t="s">
        <v>499</v>
      </c>
      <c r="C45" s="405" t="s">
        <v>491</v>
      </c>
      <c r="D45" s="405" t="s">
        <v>500</v>
      </c>
      <c r="E45" s="300" t="s">
        <v>493</v>
      </c>
      <c r="F45" s="300" t="s">
        <v>501</v>
      </c>
      <c r="G45" s="330" t="s">
        <v>502</v>
      </c>
      <c r="H45" s="331"/>
      <c r="I45" s="320">
        <v>707071829255</v>
      </c>
    </row>
    <row r="46" spans="2:12" s="314" customFormat="1" ht="16" x14ac:dyDescent="0.35">
      <c r="B46" s="405" t="s">
        <v>503</v>
      </c>
      <c r="C46" s="405" t="s">
        <v>491</v>
      </c>
      <c r="D46" s="405" t="s">
        <v>504</v>
      </c>
      <c r="E46" s="300" t="s">
        <v>493</v>
      </c>
      <c r="F46" s="405" t="s">
        <v>501</v>
      </c>
      <c r="G46" s="330" t="s">
        <v>505</v>
      </c>
      <c r="H46" s="331"/>
      <c r="I46" s="320">
        <v>311960990827</v>
      </c>
    </row>
    <row r="47" spans="2:12" s="314" customFormat="1" ht="16" x14ac:dyDescent="0.35">
      <c r="B47" s="405" t="s">
        <v>506</v>
      </c>
      <c r="C47" s="405" t="s">
        <v>491</v>
      </c>
      <c r="D47" s="405" t="s">
        <v>507</v>
      </c>
      <c r="E47" s="300" t="s">
        <v>493</v>
      </c>
      <c r="F47" s="405" t="s">
        <v>494</v>
      </c>
      <c r="G47" s="331" t="s">
        <v>508</v>
      </c>
      <c r="H47" s="331"/>
      <c r="I47" s="320">
        <v>237554630236</v>
      </c>
    </row>
    <row r="48" spans="2:12" s="314" customFormat="1" ht="16" x14ac:dyDescent="0.35">
      <c r="B48" s="405" t="s">
        <v>509</v>
      </c>
      <c r="C48" s="405" t="s">
        <v>491</v>
      </c>
      <c r="D48" s="405">
        <v>349895870</v>
      </c>
      <c r="E48" s="300" t="s">
        <v>493</v>
      </c>
      <c r="F48" s="405" t="s">
        <v>494</v>
      </c>
      <c r="G48" s="331" t="s">
        <v>508</v>
      </c>
      <c r="H48" s="331"/>
      <c r="I48" s="320">
        <v>109502950172</v>
      </c>
    </row>
    <row r="49" spans="2:9" s="314" customFormat="1" ht="16" x14ac:dyDescent="0.35">
      <c r="B49" s="405" t="s">
        <v>510</v>
      </c>
      <c r="C49" s="405" t="s">
        <v>491</v>
      </c>
      <c r="D49" s="405" t="s">
        <v>511</v>
      </c>
      <c r="E49" s="300" t="s">
        <v>493</v>
      </c>
      <c r="F49" s="405" t="s">
        <v>494</v>
      </c>
      <c r="G49" s="330" t="s">
        <v>512</v>
      </c>
      <c r="H49" s="331"/>
      <c r="I49" s="320">
        <v>73835541945</v>
      </c>
    </row>
    <row r="50" spans="2:9" s="314" customFormat="1" ht="16" x14ac:dyDescent="0.35">
      <c r="B50" s="405" t="s">
        <v>513</v>
      </c>
      <c r="C50" s="405" t="s">
        <v>491</v>
      </c>
      <c r="D50" s="405" t="s">
        <v>514</v>
      </c>
      <c r="E50" s="300" t="s">
        <v>493</v>
      </c>
      <c r="F50" s="405" t="s">
        <v>515</v>
      </c>
      <c r="G50" s="331" t="s">
        <v>508</v>
      </c>
      <c r="H50" s="331"/>
      <c r="I50" s="320">
        <v>43989236790</v>
      </c>
    </row>
    <row r="51" spans="2:9" s="314" customFormat="1" ht="16" x14ac:dyDescent="0.35">
      <c r="B51" s="405" t="s">
        <v>516</v>
      </c>
      <c r="C51" s="405" t="s">
        <v>491</v>
      </c>
      <c r="D51" s="405" t="s">
        <v>517</v>
      </c>
      <c r="E51" s="300" t="s">
        <v>493</v>
      </c>
      <c r="F51" s="405" t="s">
        <v>518</v>
      </c>
      <c r="G51" s="331" t="s">
        <v>508</v>
      </c>
      <c r="H51" s="331"/>
      <c r="I51" s="320">
        <v>40293255289</v>
      </c>
    </row>
    <row r="52" spans="2:9" s="314" customFormat="1" ht="16" x14ac:dyDescent="0.35">
      <c r="B52" s="405" t="s">
        <v>519</v>
      </c>
      <c r="C52" s="405" t="s">
        <v>491</v>
      </c>
      <c r="D52" s="405" t="s">
        <v>520</v>
      </c>
      <c r="E52" s="300" t="s">
        <v>493</v>
      </c>
      <c r="F52" s="405" t="s">
        <v>494</v>
      </c>
      <c r="G52" s="331" t="s">
        <v>508</v>
      </c>
      <c r="H52" s="331"/>
      <c r="I52" s="320">
        <v>38295474483</v>
      </c>
    </row>
    <row r="53" spans="2:9" s="314" customFormat="1" ht="16" x14ac:dyDescent="0.35">
      <c r="B53" s="405" t="s">
        <v>521</v>
      </c>
      <c r="C53" s="405" t="s">
        <v>491</v>
      </c>
      <c r="D53" s="405" t="s">
        <v>522</v>
      </c>
      <c r="E53" s="300" t="s">
        <v>493</v>
      </c>
      <c r="F53" s="405" t="s">
        <v>494</v>
      </c>
      <c r="G53" s="331" t="s">
        <v>508</v>
      </c>
      <c r="H53" s="331"/>
      <c r="I53" s="320">
        <v>28635801707</v>
      </c>
    </row>
    <row r="54" spans="2:9" s="314" customFormat="1" ht="16" x14ac:dyDescent="0.35">
      <c r="B54" s="405" t="s">
        <v>523</v>
      </c>
      <c r="C54" s="405" t="s">
        <v>491</v>
      </c>
      <c r="D54" s="405">
        <v>433202298</v>
      </c>
      <c r="E54" s="300" t="s">
        <v>493</v>
      </c>
      <c r="F54" s="405" t="s">
        <v>494</v>
      </c>
      <c r="G54" s="330" t="s">
        <v>524</v>
      </c>
      <c r="H54" s="331"/>
      <c r="I54" s="320">
        <v>26193140306</v>
      </c>
    </row>
    <row r="55" spans="2:9" s="314" customFormat="1" ht="16" x14ac:dyDescent="0.35">
      <c r="B55" s="405" t="s">
        <v>525</v>
      </c>
      <c r="C55" s="405" t="s">
        <v>491</v>
      </c>
      <c r="D55" s="405" t="s">
        <v>526</v>
      </c>
      <c r="E55" s="300" t="s">
        <v>493</v>
      </c>
      <c r="F55" s="405" t="s">
        <v>518</v>
      </c>
      <c r="G55" s="331" t="s">
        <v>508</v>
      </c>
      <c r="H55" s="331"/>
      <c r="I55" s="320">
        <v>20712392157</v>
      </c>
    </row>
    <row r="56" spans="2:9" s="314" customFormat="1" ht="16" x14ac:dyDescent="0.35">
      <c r="B56" s="405" t="s">
        <v>527</v>
      </c>
      <c r="C56" s="405" t="s">
        <v>491</v>
      </c>
      <c r="D56" s="405" t="s">
        <v>528</v>
      </c>
      <c r="E56" s="300" t="s">
        <v>493</v>
      </c>
      <c r="F56" s="405" t="s">
        <v>518</v>
      </c>
      <c r="G56" s="330" t="s">
        <v>529</v>
      </c>
      <c r="H56" s="331"/>
      <c r="I56" s="320">
        <v>19225755287</v>
      </c>
    </row>
    <row r="57" spans="2:9" s="314" customFormat="1" ht="16" x14ac:dyDescent="0.35">
      <c r="B57" s="405" t="s">
        <v>530</v>
      </c>
      <c r="C57" s="405" t="s">
        <v>491</v>
      </c>
      <c r="D57" s="405" t="s">
        <v>531</v>
      </c>
      <c r="E57" s="300" t="s">
        <v>493</v>
      </c>
      <c r="F57" s="405" t="s">
        <v>501</v>
      </c>
      <c r="G57" s="331" t="s">
        <v>508</v>
      </c>
      <c r="H57" s="331"/>
      <c r="I57" s="320">
        <v>14131871783</v>
      </c>
    </row>
    <row r="58" spans="2:9" s="314" customFormat="1" ht="16" x14ac:dyDescent="0.35">
      <c r="B58" s="405" t="s">
        <v>532</v>
      </c>
      <c r="C58" s="405" t="s">
        <v>491</v>
      </c>
      <c r="D58" s="405" t="s">
        <v>533</v>
      </c>
      <c r="E58" s="300" t="s">
        <v>493</v>
      </c>
      <c r="F58" s="405" t="s">
        <v>494</v>
      </c>
      <c r="G58" s="331" t="s">
        <v>508</v>
      </c>
      <c r="H58" s="331"/>
      <c r="I58" s="320">
        <v>13853485236</v>
      </c>
    </row>
    <row r="59" spans="2:9" s="314" customFormat="1" ht="16" x14ac:dyDescent="0.35">
      <c r="B59" s="405" t="s">
        <v>534</v>
      </c>
      <c r="C59" s="405" t="s">
        <v>491</v>
      </c>
      <c r="D59" s="405" t="s">
        <v>535</v>
      </c>
      <c r="E59" s="300" t="s">
        <v>493</v>
      </c>
      <c r="F59" s="405" t="s">
        <v>536</v>
      </c>
      <c r="G59" s="331" t="s">
        <v>508</v>
      </c>
      <c r="H59" s="331"/>
      <c r="I59" s="320">
        <v>9260101225</v>
      </c>
    </row>
    <row r="60" spans="2:9" s="314" customFormat="1" ht="16" x14ac:dyDescent="0.35">
      <c r="B60" s="405" t="s">
        <v>537</v>
      </c>
      <c r="C60" s="405" t="s">
        <v>471</v>
      </c>
      <c r="D60" s="405">
        <v>985117811</v>
      </c>
      <c r="E60" s="300" t="s">
        <v>493</v>
      </c>
      <c r="F60" s="405" t="s">
        <v>465</v>
      </c>
      <c r="G60" s="330" t="s">
        <v>538</v>
      </c>
      <c r="H60" s="331"/>
      <c r="I60" s="320">
        <v>7550426938</v>
      </c>
    </row>
    <row r="61" spans="2:9" s="314" customFormat="1" ht="16" x14ac:dyDescent="0.35">
      <c r="B61" s="405" t="s">
        <v>539</v>
      </c>
      <c r="C61" s="405" t="s">
        <v>491</v>
      </c>
      <c r="D61" s="405" t="s">
        <v>540</v>
      </c>
      <c r="E61" s="300" t="s">
        <v>493</v>
      </c>
      <c r="F61" s="405" t="s">
        <v>494</v>
      </c>
      <c r="G61" s="331" t="s">
        <v>508</v>
      </c>
      <c r="H61" s="331"/>
      <c r="I61" s="320">
        <v>7403883863</v>
      </c>
    </row>
    <row r="62" spans="2:9" s="314" customFormat="1" ht="16" x14ac:dyDescent="0.35">
      <c r="B62" s="405" t="s">
        <v>541</v>
      </c>
      <c r="C62" s="405" t="s">
        <v>491</v>
      </c>
      <c r="D62" s="405" t="s">
        <v>542</v>
      </c>
      <c r="E62" s="300" t="s">
        <v>493</v>
      </c>
      <c r="F62" s="405" t="s">
        <v>515</v>
      </c>
      <c r="G62" s="331" t="s">
        <v>508</v>
      </c>
      <c r="H62" s="331"/>
      <c r="I62" s="320">
        <v>5979012822</v>
      </c>
    </row>
    <row r="63" spans="2:9" s="314" customFormat="1" ht="16" x14ac:dyDescent="0.35">
      <c r="B63" s="405" t="s">
        <v>543</v>
      </c>
      <c r="C63" s="405" t="s">
        <v>491</v>
      </c>
      <c r="D63" s="405" t="s">
        <v>544</v>
      </c>
      <c r="E63" s="300" t="s">
        <v>493</v>
      </c>
      <c r="F63" s="405" t="s">
        <v>494</v>
      </c>
      <c r="G63" s="330" t="s">
        <v>545</v>
      </c>
      <c r="H63" s="331"/>
      <c r="I63" s="320">
        <v>6593028394</v>
      </c>
    </row>
    <row r="64" spans="2:9" s="314" customFormat="1" ht="16" x14ac:dyDescent="0.35">
      <c r="B64" s="405" t="s">
        <v>546</v>
      </c>
      <c r="C64" s="405" t="s">
        <v>491</v>
      </c>
      <c r="D64" s="405" t="s">
        <v>547</v>
      </c>
      <c r="E64" s="300" t="s">
        <v>493</v>
      </c>
      <c r="F64" s="405" t="s">
        <v>501</v>
      </c>
      <c r="G64" s="331" t="s">
        <v>508</v>
      </c>
      <c r="H64" s="331"/>
      <c r="I64" s="320">
        <v>5723216985</v>
      </c>
    </row>
    <row r="65" spans="2:10" s="314" customFormat="1" ht="16" x14ac:dyDescent="0.35">
      <c r="B65" s="405" t="s">
        <v>548</v>
      </c>
      <c r="C65" s="405" t="s">
        <v>491</v>
      </c>
      <c r="D65" s="405" t="s">
        <v>549</v>
      </c>
      <c r="E65" s="300" t="s">
        <v>493</v>
      </c>
      <c r="F65" s="405" t="s">
        <v>515</v>
      </c>
      <c r="G65" s="330" t="s">
        <v>550</v>
      </c>
      <c r="H65" s="331"/>
      <c r="I65" s="320">
        <v>3760477310</v>
      </c>
    </row>
    <row r="66" spans="2:10" s="314" customFormat="1" ht="16" x14ac:dyDescent="0.35">
      <c r="B66" s="405" t="s">
        <v>551</v>
      </c>
      <c r="C66" s="405" t="s">
        <v>491</v>
      </c>
      <c r="D66" s="405" t="s">
        <v>552</v>
      </c>
      <c r="E66" s="300" t="s">
        <v>493</v>
      </c>
      <c r="F66" s="405" t="s">
        <v>515</v>
      </c>
      <c r="G66" s="331" t="s">
        <v>508</v>
      </c>
      <c r="H66" s="331"/>
      <c r="I66" s="320">
        <v>1914060961</v>
      </c>
    </row>
    <row r="67" spans="2:10" s="314" customFormat="1" ht="16" x14ac:dyDescent="0.35">
      <c r="B67" s="405" t="s">
        <v>553</v>
      </c>
      <c r="C67" s="405" t="s">
        <v>471</v>
      </c>
      <c r="D67" s="405" t="s">
        <v>554</v>
      </c>
      <c r="E67" s="300" t="s">
        <v>493</v>
      </c>
      <c r="F67" s="405" t="s">
        <v>465</v>
      </c>
      <c r="G67" s="330" t="s">
        <v>555</v>
      </c>
      <c r="H67" s="331"/>
      <c r="I67" s="320">
        <v>22827415313</v>
      </c>
    </row>
    <row r="68" spans="2:10" s="314" customFormat="1" ht="16" x14ac:dyDescent="0.35">
      <c r="B68" s="130" t="s">
        <v>781</v>
      </c>
      <c r="C68" s="130" t="s">
        <v>491</v>
      </c>
      <c r="D68" s="130" t="s">
        <v>465</v>
      </c>
      <c r="E68" s="130" t="s">
        <v>493</v>
      </c>
      <c r="F68" s="130" t="s">
        <v>465</v>
      </c>
      <c r="G68" s="414" t="s">
        <v>465</v>
      </c>
      <c r="H68" s="331"/>
      <c r="I68" s="320">
        <v>633855848993</v>
      </c>
    </row>
    <row r="69" spans="2:10" s="405" customFormat="1" ht="16" x14ac:dyDescent="0.35">
      <c r="B69" s="130"/>
      <c r="C69" s="130"/>
      <c r="D69" s="130"/>
      <c r="E69" s="130"/>
      <c r="F69" s="130"/>
      <c r="G69" s="414"/>
      <c r="H69" s="331"/>
      <c r="I69" s="320"/>
    </row>
    <row r="70" spans="2:10" s="314" customFormat="1" ht="19" x14ac:dyDescent="0.35">
      <c r="B70" s="315" t="s">
        <v>231</v>
      </c>
      <c r="C70" s="316"/>
      <c r="D70" s="316"/>
      <c r="E70" s="316"/>
      <c r="F70" s="316"/>
      <c r="G70" s="317"/>
      <c r="H70" s="317"/>
      <c r="I70" s="317"/>
      <c r="J70" s="317"/>
    </row>
    <row r="71" spans="2:10" s="314" customFormat="1" ht="16" x14ac:dyDescent="0.35">
      <c r="B71" s="328" t="s">
        <v>556</v>
      </c>
      <c r="C71" s="204" t="s">
        <v>557</v>
      </c>
      <c r="D71" s="204" t="s">
        <v>558</v>
      </c>
      <c r="E71" s="204" t="s">
        <v>559</v>
      </c>
      <c r="F71" s="300" t="s">
        <v>232</v>
      </c>
      <c r="G71" s="300" t="s">
        <v>560</v>
      </c>
      <c r="H71" s="300" t="s">
        <v>233</v>
      </c>
      <c r="I71" s="300" t="s">
        <v>561</v>
      </c>
      <c r="J71" s="300" t="s">
        <v>234</v>
      </c>
    </row>
    <row r="72" spans="2:10" s="314" customFormat="1" ht="16" x14ac:dyDescent="0.4">
      <c r="B72" s="300" t="s">
        <v>562</v>
      </c>
      <c r="C72" s="332"/>
      <c r="D72" s="332" t="s">
        <v>506</v>
      </c>
      <c r="E72" s="332" t="s">
        <v>494</v>
      </c>
      <c r="F72" s="332" t="s">
        <v>235</v>
      </c>
      <c r="G72" s="331">
        <v>6333885</v>
      </c>
      <c r="H72" s="405" t="s">
        <v>198</v>
      </c>
      <c r="I72" s="320">
        <v>1920440000000</v>
      </c>
      <c r="J72" s="405" t="s">
        <v>563</v>
      </c>
    </row>
    <row r="73" spans="2:10" s="314" customFormat="1" ht="16" x14ac:dyDescent="0.4">
      <c r="B73" s="300" t="s">
        <v>564</v>
      </c>
      <c r="C73" s="332"/>
      <c r="D73" s="332" t="s">
        <v>543</v>
      </c>
      <c r="E73" s="332" t="s">
        <v>494</v>
      </c>
      <c r="F73" s="332" t="s">
        <v>235</v>
      </c>
      <c r="G73" s="331">
        <v>14664968</v>
      </c>
      <c r="H73" s="405" t="s">
        <v>198</v>
      </c>
      <c r="I73" s="320">
        <v>4446430000000</v>
      </c>
      <c r="J73" s="405" t="s">
        <v>563</v>
      </c>
    </row>
    <row r="74" spans="2:10" s="314" customFormat="1" ht="16" x14ac:dyDescent="0.4">
      <c r="B74" s="300" t="s">
        <v>565</v>
      </c>
      <c r="C74" s="332"/>
      <c r="D74" s="332" t="s">
        <v>523</v>
      </c>
      <c r="E74" s="332" t="s">
        <v>494</v>
      </c>
      <c r="F74" s="332" t="s">
        <v>235</v>
      </c>
      <c r="G74" s="331">
        <v>647602</v>
      </c>
      <c r="H74" s="405" t="s">
        <v>198</v>
      </c>
      <c r="I74" s="320">
        <v>196350000000</v>
      </c>
      <c r="J74" s="405" t="s">
        <v>563</v>
      </c>
    </row>
    <row r="75" spans="2:10" s="314" customFormat="1" ht="16" x14ac:dyDescent="0.4">
      <c r="B75" s="300" t="s">
        <v>566</v>
      </c>
      <c r="C75" s="332"/>
      <c r="D75" s="332" t="s">
        <v>499</v>
      </c>
      <c r="E75" s="332" t="s">
        <v>501</v>
      </c>
      <c r="F75" s="332" t="s">
        <v>235</v>
      </c>
      <c r="G75" s="331">
        <v>8071</v>
      </c>
      <c r="H75" s="405" t="s">
        <v>567</v>
      </c>
      <c r="I75" s="320">
        <v>3276630000000</v>
      </c>
      <c r="J75" s="405" t="s">
        <v>563</v>
      </c>
    </row>
    <row r="76" spans="2:10" s="314" customFormat="1" ht="16" x14ac:dyDescent="0.4">
      <c r="B76" s="300" t="s">
        <v>568</v>
      </c>
      <c r="C76" s="405"/>
      <c r="D76" s="332" t="s">
        <v>521</v>
      </c>
      <c r="E76" s="332" t="s">
        <v>494</v>
      </c>
      <c r="F76" s="332" t="s">
        <v>235</v>
      </c>
      <c r="G76" s="331">
        <v>743029</v>
      </c>
      <c r="H76" s="405" t="s">
        <v>198</v>
      </c>
      <c r="I76" s="320">
        <v>225290000000</v>
      </c>
      <c r="J76" s="405" t="s">
        <v>563</v>
      </c>
    </row>
    <row r="77" spans="2:10" s="314" customFormat="1" ht="16" x14ac:dyDescent="0.4">
      <c r="B77" s="300" t="s">
        <v>569</v>
      </c>
      <c r="C77" s="332"/>
      <c r="D77" s="332" t="s">
        <v>490</v>
      </c>
      <c r="E77" s="332" t="s">
        <v>494</v>
      </c>
      <c r="F77" s="332" t="s">
        <v>235</v>
      </c>
      <c r="G77" s="331">
        <v>35213915</v>
      </c>
      <c r="H77" s="405" t="s">
        <v>198</v>
      </c>
      <c r="I77" s="320">
        <v>10676890000000</v>
      </c>
      <c r="J77" s="405" t="s">
        <v>563</v>
      </c>
    </row>
    <row r="78" spans="2:10" s="314" customFormat="1" ht="16" x14ac:dyDescent="0.4">
      <c r="B78" s="333" t="s">
        <v>569</v>
      </c>
      <c r="C78" s="332"/>
      <c r="D78" s="332" t="s">
        <v>496</v>
      </c>
      <c r="E78" s="332" t="s">
        <v>494</v>
      </c>
      <c r="F78" s="332" t="s">
        <v>235</v>
      </c>
      <c r="G78" s="331">
        <v>13892447</v>
      </c>
      <c r="H78" s="405" t="s">
        <v>198</v>
      </c>
      <c r="I78" s="320">
        <v>5307280000000</v>
      </c>
      <c r="J78" s="405" t="s">
        <v>563</v>
      </c>
    </row>
    <row r="79" spans="2:10" s="314" customFormat="1" ht="16" x14ac:dyDescent="0.4">
      <c r="B79" s="300" t="s">
        <v>569</v>
      </c>
      <c r="C79" s="332"/>
      <c r="D79" s="332" t="s">
        <v>510</v>
      </c>
      <c r="E79" s="332" t="s">
        <v>494</v>
      </c>
      <c r="F79" s="332" t="s">
        <v>235</v>
      </c>
      <c r="G79" s="331">
        <v>3451217</v>
      </c>
      <c r="H79" s="405" t="s">
        <v>198</v>
      </c>
      <c r="I79" s="320">
        <v>1046410000000.0001</v>
      </c>
      <c r="J79" s="405" t="s">
        <v>563</v>
      </c>
    </row>
    <row r="80" spans="2:10" ht="16" x14ac:dyDescent="0.4">
      <c r="B80" s="300" t="s">
        <v>569</v>
      </c>
      <c r="C80" s="332"/>
      <c r="D80" s="332" t="s">
        <v>532</v>
      </c>
      <c r="E80" s="332" t="s">
        <v>494</v>
      </c>
      <c r="F80" s="332" t="s">
        <v>235</v>
      </c>
      <c r="G80" s="334">
        <v>1485920</v>
      </c>
      <c r="H80" s="300" t="s">
        <v>198</v>
      </c>
      <c r="I80" s="335">
        <v>450530000000</v>
      </c>
      <c r="J80" s="300" t="s">
        <v>563</v>
      </c>
    </row>
    <row r="81" spans="2:10" ht="16" x14ac:dyDescent="0.4">
      <c r="B81" s="300" t="s">
        <v>569</v>
      </c>
      <c r="C81" s="332"/>
      <c r="D81" s="300" t="s">
        <v>503</v>
      </c>
      <c r="E81" s="332" t="s">
        <v>501</v>
      </c>
      <c r="F81" s="332" t="s">
        <v>235</v>
      </c>
      <c r="G81" s="334">
        <v>5318</v>
      </c>
      <c r="H81" s="405" t="s">
        <v>567</v>
      </c>
      <c r="I81" s="335">
        <v>2169270000000</v>
      </c>
      <c r="J81" s="300" t="s">
        <v>563</v>
      </c>
    </row>
    <row r="82" spans="2:10" ht="16" x14ac:dyDescent="0.4">
      <c r="B82" s="300" t="s">
        <v>569</v>
      </c>
      <c r="C82" s="332"/>
      <c r="D82" s="300" t="s">
        <v>530</v>
      </c>
      <c r="E82" s="405" t="s">
        <v>501</v>
      </c>
      <c r="F82" s="332" t="s">
        <v>235</v>
      </c>
      <c r="G82" s="334">
        <v>1706</v>
      </c>
      <c r="H82" s="405" t="s">
        <v>567</v>
      </c>
      <c r="I82" s="335">
        <v>18820000000</v>
      </c>
      <c r="J82" s="300" t="s">
        <v>563</v>
      </c>
    </row>
    <row r="83" spans="2:10" ht="16" x14ac:dyDescent="0.4">
      <c r="B83" s="300" t="s">
        <v>569</v>
      </c>
      <c r="C83" s="332"/>
      <c r="D83" s="300" t="s">
        <v>503</v>
      </c>
      <c r="E83" s="405" t="s">
        <v>570</v>
      </c>
      <c r="F83" s="332" t="s">
        <v>235</v>
      </c>
      <c r="G83" s="334">
        <v>15000</v>
      </c>
      <c r="H83" s="300" t="s">
        <v>196</v>
      </c>
      <c r="I83" s="335">
        <v>2100000000</v>
      </c>
      <c r="J83" s="300" t="s">
        <v>563</v>
      </c>
    </row>
    <row r="84" spans="2:10" ht="16" x14ac:dyDescent="0.4">
      <c r="B84" s="300" t="s">
        <v>569</v>
      </c>
      <c r="C84" s="332"/>
      <c r="D84" s="300" t="s">
        <v>525</v>
      </c>
      <c r="E84" s="405" t="s">
        <v>518</v>
      </c>
      <c r="F84" s="332" t="s">
        <v>235</v>
      </c>
      <c r="G84" s="334">
        <v>182382</v>
      </c>
      <c r="H84" s="300" t="s">
        <v>198</v>
      </c>
      <c r="I84" s="335">
        <v>727040000000</v>
      </c>
      <c r="J84" s="300" t="s">
        <v>563</v>
      </c>
    </row>
    <row r="85" spans="2:10" ht="16" x14ac:dyDescent="0.35">
      <c r="B85" s="314"/>
      <c r="C85" s="204"/>
      <c r="D85" s="204"/>
      <c r="E85" s="204"/>
      <c r="F85" s="204"/>
      <c r="G85" s="204"/>
    </row>
    <row r="86" spans="2:10" ht="17.25" hidden="1" customHeight="1" x14ac:dyDescent="0.4">
      <c r="B86" s="471" t="s">
        <v>571</v>
      </c>
      <c r="C86" s="471"/>
      <c r="D86" s="471"/>
      <c r="E86" s="471"/>
      <c r="F86" s="471"/>
      <c r="G86" s="471"/>
      <c r="H86" s="471"/>
      <c r="I86" s="471"/>
    </row>
    <row r="87" spans="2:10" ht="24" hidden="1" customHeight="1" x14ac:dyDescent="0.4">
      <c r="B87" s="478" t="s">
        <v>572</v>
      </c>
      <c r="C87" s="478"/>
      <c r="D87" s="478"/>
      <c r="E87" s="478"/>
      <c r="F87" s="478"/>
      <c r="G87" s="478"/>
      <c r="H87" s="478"/>
      <c r="I87" s="478"/>
    </row>
    <row r="88" spans="2:10" ht="19.5" hidden="1" customHeight="1" x14ac:dyDescent="0.4">
      <c r="B88" s="471" t="s">
        <v>573</v>
      </c>
      <c r="C88" s="471"/>
      <c r="D88" s="471"/>
      <c r="E88" s="471"/>
      <c r="F88" s="471"/>
      <c r="G88" s="471"/>
      <c r="H88" s="471"/>
      <c r="I88" s="471"/>
    </row>
    <row r="89" spans="2:10" ht="18.75" hidden="1" customHeight="1" x14ac:dyDescent="0.4">
      <c r="B89" s="472" t="s">
        <v>574</v>
      </c>
      <c r="C89" s="472"/>
      <c r="D89" s="472"/>
      <c r="E89" s="472"/>
      <c r="F89" s="472"/>
      <c r="G89" s="472"/>
      <c r="H89" s="472"/>
      <c r="I89" s="472"/>
    </row>
    <row r="90" spans="2:10" s="314" customFormat="1" ht="16.5" hidden="1" thickBot="1" x14ac:dyDescent="0.4">
      <c r="B90" s="336"/>
      <c r="C90" s="336"/>
      <c r="D90" s="336"/>
      <c r="E90" s="336"/>
      <c r="F90" s="336"/>
      <c r="G90" s="336"/>
    </row>
    <row r="91" spans="2:10" s="314" customFormat="1" ht="19" x14ac:dyDescent="0.35">
      <c r="B91" s="337" t="s">
        <v>575</v>
      </c>
      <c r="C91" s="300"/>
      <c r="D91" s="338"/>
      <c r="E91" s="300"/>
      <c r="F91" s="338"/>
      <c r="G91" s="300"/>
    </row>
    <row r="92" spans="2:10" s="314" customFormat="1" ht="16" x14ac:dyDescent="0.35">
      <c r="B92" s="473" t="s">
        <v>576</v>
      </c>
      <c r="C92" s="473"/>
      <c r="D92" s="473"/>
      <c r="E92" s="300"/>
      <c r="F92" s="204"/>
      <c r="G92" s="300"/>
    </row>
    <row r="93" spans="2:10" ht="16" x14ac:dyDescent="0.35"/>
    <row r="94" spans="2:10" s="314" customFormat="1" ht="16" x14ac:dyDescent="0.35">
      <c r="B94" s="300"/>
      <c r="C94" s="300"/>
      <c r="D94" s="300"/>
      <c r="E94" s="300"/>
    </row>
    <row r="95" spans="2:10" s="314" customFormat="1" ht="16" x14ac:dyDescent="0.35">
      <c r="B95" s="300"/>
      <c r="C95" s="300"/>
      <c r="D95" s="300"/>
      <c r="E95" s="300"/>
    </row>
    <row r="96" spans="2:10" ht="16" x14ac:dyDescent="0.35"/>
    <row r="97" spans="2:5" s="314" customFormat="1" ht="16" x14ac:dyDescent="0.35">
      <c r="B97" s="300"/>
      <c r="C97" s="300"/>
      <c r="D97" s="300"/>
      <c r="E97" s="300"/>
    </row>
    <row r="98" spans="2:5" s="314" customFormat="1" ht="16" x14ac:dyDescent="0.35">
      <c r="B98" s="300"/>
      <c r="C98" s="300"/>
      <c r="D98" s="300"/>
      <c r="E98" s="300"/>
    </row>
    <row r="99" spans="2:5" ht="16" x14ac:dyDescent="0.35"/>
    <row r="100" spans="2:5" ht="16" x14ac:dyDescent="0.35"/>
    <row r="101" spans="2:5" ht="16" x14ac:dyDescent="0.35"/>
    <row r="102" spans="2:5" ht="16" x14ac:dyDescent="0.35"/>
    <row r="103" spans="2:5" ht="16" x14ac:dyDescent="0.35"/>
    <row r="104" spans="2:5" ht="16" x14ac:dyDescent="0.35"/>
    <row r="105" spans="2:5" ht="16" x14ac:dyDescent="0.35"/>
    <row r="106" spans="2:5" ht="16" x14ac:dyDescent="0.35"/>
    <row r="107" spans="2:5" ht="16" x14ac:dyDescent="0.35"/>
    <row r="108" spans="2:5" s="314" customFormat="1" ht="16" x14ac:dyDescent="0.35">
      <c r="B108" s="300"/>
      <c r="C108" s="300"/>
      <c r="D108" s="300"/>
      <c r="E108" s="300"/>
    </row>
    <row r="109" spans="2:5" ht="16" x14ac:dyDescent="0.35"/>
    <row r="110" spans="2:5" ht="16" x14ac:dyDescent="0.35"/>
    <row r="111" spans="2:5" ht="16" x14ac:dyDescent="0.35"/>
    <row r="112" spans="2:5" ht="16" x14ac:dyDescent="0.35"/>
    <row r="113" ht="16" x14ac:dyDescent="0.35"/>
    <row r="114" ht="16" x14ac:dyDescent="0.35"/>
    <row r="115" ht="16" x14ac:dyDescent="0.35"/>
    <row r="116" ht="15" customHeight="1" x14ac:dyDescent="0.35"/>
    <row r="117" ht="15" customHeight="1" x14ac:dyDescent="0.35"/>
    <row r="118" ht="16" x14ac:dyDescent="0.35"/>
    <row r="119" ht="16" x14ac:dyDescent="0.35"/>
    <row r="120" ht="18.75" customHeight="1" x14ac:dyDescent="0.35"/>
    <row r="121" ht="16" x14ac:dyDescent="0.35"/>
    <row r="122" ht="16" x14ac:dyDescent="0.35"/>
    <row r="123" ht="16" x14ac:dyDescent="0.35"/>
    <row r="124" ht="16" x14ac:dyDescent="0.35"/>
    <row r="125" ht="16" x14ac:dyDescent="0.35"/>
    <row r="126" ht="16" x14ac:dyDescent="0.35"/>
    <row r="127" ht="16" x14ac:dyDescent="0.35"/>
    <row r="128" ht="16" x14ac:dyDescent="0.35"/>
    <row r="129" ht="16" x14ac:dyDescent="0.35"/>
    <row r="130" ht="16" x14ac:dyDescent="0.35"/>
    <row r="131" ht="16" x14ac:dyDescent="0.35"/>
    <row r="132" ht="16" x14ac:dyDescent="0.35"/>
    <row r="133" ht="16" x14ac:dyDescent="0.35"/>
    <row r="134" ht="16" x14ac:dyDescent="0.35"/>
    <row r="135" ht="16" x14ac:dyDescent="0.35"/>
    <row r="136" ht="16" x14ac:dyDescent="0.35"/>
    <row r="137" ht="16" x14ac:dyDescent="0.35"/>
    <row r="138" ht="16" x14ac:dyDescent="0.35"/>
    <row r="139" ht="16" x14ac:dyDescent="0.35"/>
    <row r="140" ht="16" x14ac:dyDescent="0.35"/>
    <row r="141" ht="16" x14ac:dyDescent="0.35"/>
  </sheetData>
  <mergeCells count="9">
    <mergeCell ref="B88:I88"/>
    <mergeCell ref="B89:I89"/>
    <mergeCell ref="B92:D92"/>
    <mergeCell ref="D10:D13"/>
    <mergeCell ref="B16:E16"/>
    <mergeCell ref="B17:E17"/>
    <mergeCell ref="B18:E18"/>
    <mergeCell ref="B86:I86"/>
    <mergeCell ref="B87:I87"/>
  </mergeCells>
  <dataValidations count="25">
    <dataValidation allowBlank="1" showInputMessage="1" showErrorMessage="1" promptTitle="Nom du Projet" prompt="Veuillez indiquer le nom du Projet._x000a__x000a_Veuillez vous abstenir d'utiliser des acronymes et indiquez le nom complet_x000a__x000a_" sqref="B72:B85" xr:uid="{8378F17A-10F5-43E1-BDBC-D590D4D5C336}"/>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H72:H74 H76:H80 H83:H84" xr:uid="{7F302808-8650-40BA-9C7A-0EB4AB9CAB6B}">
      <formula1>"&lt;Selectionner unité&gt;,Sm3,Sm3 o.e.,Barils,Tonnes,oz,carats,Scf"</formula1>
    </dataValidation>
    <dataValidation allowBlank="1" showInputMessage="1" showErrorMessage="1" promptTitle="Production -valeur-" prompt="Veuillez indiquer la valeur de la production du projet" sqref="I72:I84" xr:uid="{C6874DBF-6B96-4CD1-995A-A9632D528F66}"/>
    <dataValidation allowBlank="1" showInputMessage="1" showErrorMessage="1" promptTitle="Compagnie associée" prompt="Veuillez indiquer les compagnies affiliées au projet, séparées par une virgule." sqref="D72:D84" xr:uid="{096A69CB-8872-4C84-900E-9A20B0A88154}"/>
    <dataValidation allowBlank="1" showInputMessage="1" showErrorMessage="1" promptTitle="Production -volume-" prompt="Veuillez indiquer le volume de production du projet" sqref="G72:G84" xr:uid="{324976B0-C59B-4B10-8BCC-4384D26DF241}"/>
    <dataValidation type="list" allowBlank="1" showInputMessage="1" showErrorMessage="1" sqref="C43:C69" xr:uid="{742EC7B9-12ED-4314-B69C-F60D036C9B06}">
      <formula1>"&lt; Type d'entreprise &gt;,Société publique financière et Entreprise d'Etat,Privée"</formula1>
    </dataValidation>
    <dataValidation type="whole" allowBlank="1" showInputMessage="1" showErrorMessage="1" errorTitle="Veuillez ne pas remplir" error="Ces cellules seront complétées automatiquement" promptTitle="Ne pas remplir" prompt="Complété automatiquement depuis le feuillet 5" sqref="I43:I69" xr:uid="{B58467FC-AB3F-4A89-854E-704BF0E615B7}">
      <formula1>1</formula1>
      <formula2>2</formula2>
    </dataValidation>
    <dataValidation allowBlank="1" showInputMessage="1" showErrorMessage="1" errorTitle="Veuillez ne pas modifier" error="Veuillez ne pas modifier ces cellules" sqref="H42 B92:D92" xr:uid="{E51E2E81-2CF5-40D6-811C-ADB32A0A1D14}"/>
    <dataValidation allowBlank="1" showInputMessage="1" showErrorMessage="1" promptTitle="Numéro de référence" prompt="Veuillez indiquer le numéro de référence de l'accord légal: contrat, licence, concession,…" sqref="C72:C75 C77:C84" xr:uid="{6519ED15-1C94-419A-A570-354CA0187A50}"/>
    <dataValidation type="whole" allowBlank="1" showInputMessage="1" showErrorMessage="1" errorTitle="Veuillez ne pas modifier" error="Veuillez ne pas modifier ces cellules" sqref="E71" xr:uid="{B9A91966-005E-4324-B602-C09FC77885D3}">
      <formula1>4</formula1>
      <formula2>5</formula2>
    </dataValidation>
    <dataValidation type="list" allowBlank="1" showInputMessage="1" showErrorMessage="1" sqref="G85 F72:F84" xr:uid="{53E75A73-0BFF-497A-BAC8-B3414A52202B}">
      <formula1>Project_phases_list</formula1>
    </dataValidation>
    <dataValidation type="list" allowBlank="1" showInputMessage="1" showErrorMessage="1" sqref="F85" xr:uid="{DF245118-7B39-4719-BEF6-2A1F7126A953}">
      <formula1>Simple_options_list</formula1>
    </dataValidation>
    <dataValidation type="whole" allowBlank="1" showInputMessage="1" showErrorMessage="1" errorTitle="Veuillez ne pas modifier" error="Veuillez ne pas modifier ces cellules" sqref="D71 B86:B89" xr:uid="{305644FB-C31F-42E2-AF40-B7127FEAE9F8}">
      <formula1>444</formula1>
      <formula2>445</formula2>
    </dataValidation>
    <dataValidation allowBlank="1" showInputMessage="1" showErrorMessage="1" promptTitle="Nom de l'identifiant" prompt="Veuillez saisir le nom de l'identifiant, tel que « Numéro d'identification du contribuable » ou similaire" sqref="J23:L23 B40" xr:uid="{2AC0B2C1-2CAA-4F39-87BF-03CC2B7ED39D}"/>
    <dataValidation allowBlank="1" showInputMessage="1" showErrorMessage="1" promptTitle="Nom du registre" prompt="Veuillez saisir le nom du registre ou de l'agence" sqref="J24:L26 C40" xr:uid="{B3EB02C1-377C-435E-A8EE-CC321C5AA9F2}"/>
    <dataValidation allowBlank="1" showInputMessage="1" showErrorMessage="1" promptTitle="URL du registre" prompt="Veuillez indiquer l'URL directe vers le registre ou l'agence" sqref="J27:L33 D40" xr:uid="{8DEFC6E0-2BD5-42F7-B067-0D63FFE91520}"/>
    <dataValidation allowBlank="1" showInputMessage="1" showErrorMessage="1" promptTitle="Organisme gouvernmental destinat" prompt="Veuillez indiquer le nom de l'agence gouvernementale collectant le flux_x000a__x000a_Veuillez vous abstenir d'utiliser des acronymes et indiquez le nom complet" sqref="B21:B33" xr:uid="{627B5965-66F1-421F-854A-379B74F13207}"/>
    <dataValidation allowBlank="1" showInputMessage="1" showErrorMessage="1" promptTitle="Numéro d'identification" prompt="Veuillez indiquer le numéro d'identification de l'agence gouvernementale, si applicable" sqref="D21:D33" xr:uid="{38B15CAA-C830-41BF-813F-160147CD89A2}"/>
    <dataValidation allowBlank="1" showInputMessage="1" showErrorMessage="1" promptTitle="Nom de l'entreprise" prompt="Saisissez le nom de l'entreprise ici_x000a__x000a_Veuillez vous abstenir d'utiliser des acronymes et indiquez le nom complet" sqref="B43:B69" xr:uid="{F44B9D6B-C268-48DA-A2CF-C58C44BFDBA7}"/>
    <dataValidation type="decimal" allowBlank="1" showInputMessage="1" showErrorMessage="1" errorTitle="Veuillez ne pas modifier" error="Veuillez ne pas modifier ces cellules" sqref="E90:G92 B90:D91" xr:uid="{F1950869-35EA-42CA-91CB-B480B0242A6C}">
      <formula1>10000</formula1>
      <formula2>500000</formula2>
    </dataValidation>
    <dataValidation type="textLength" allowBlank="1" showInputMessage="1" showErrorMessage="1" errorTitle="Veuillez ne pas modifier" error="Veuillez ne pas modifier ces cellules" sqref="B71:C71 B70:G70 B16:E17 B19:C19 F71 B20 D20:E20 I42 B38:D39 B41:D41 E38:F41 B42 D42:G42" xr:uid="{7010E788-A64A-4534-A436-7C9847C2C026}">
      <formula1>10000</formula1>
      <formula2>50000</formula2>
    </dataValidation>
    <dataValidation allowBlank="1" showInputMessage="1" showErrorMessage="1" promptTitle="Numéro d'identification" prompt="Veuillez saisir un numéro d'identification unique, tel qu’un TIN, un numéro d'organisation ou similaire." sqref="D43:D69" xr:uid="{AA637477-649C-4645-990D-00FB3BDD7051}"/>
    <dataValidation errorStyle="warning" allowBlank="1" showInputMessage="1" showErrorMessage="1" errorTitle="URL" error="Veuillez indiquer une URL" sqref="G43:H69" xr:uid="{0C4F0195-62EC-4652-B267-B5FEFF68C87F}"/>
    <dataValidation allowBlank="1" showInputMessage="1" showErrorMessage="1" promptTitle="Veuillez sélectionner les matièr" prompt="Veuillez sélectionner les matières premières exploitées, séparées par une virgule" sqref="F43:F69" xr:uid="{22608DDB-169A-43FA-9C6A-3468AFCD357C}"/>
    <dataValidation type="list" allowBlank="1" showInputMessage="1" showErrorMessage="1" promptTitle="Veuillez sélectionner le secteur" prompt="Veuillez sélectionner le secteur pertinent pour l'entreprise dans la liste" sqref="E43:E69" xr:uid="{9AA7914B-D83A-4ADF-9121-439A96F95BBD}">
      <formula1>Sector_list</formula1>
    </dataValidation>
  </dataValidations>
  <hyperlinks>
    <hyperlink ref="B14" r:id="rId1" xr:uid="{C9009FFD-B6BC-4C0D-A363-E7BDBDDE4B0E}"/>
    <hyperlink ref="B88:G88" r:id="rId2" display="Pour la version la plus récente des modèles de données résumées, consultez https://eiti.org/fr/document/modele-donnees-resumees-itie" xr:uid="{6A173B2E-2472-4288-9E90-E42D07D25EE3}"/>
    <hyperlink ref="B87:G87" r:id="rId3" display="Vous voulez en savoir plus sur votre pays ? Vérifiez si votre pays met en œuvre la Norme ITIE en visitant https://eiti.org/countries" xr:uid="{2F42134E-F5EA-48F8-A728-81FE6DDC5D4D}"/>
    <hyperlink ref="B89:G89" r:id="rId4" display="Give us your feedback or report a conflict in the data! Write to us at  data@eiti.org" xr:uid="{F4C964D3-5DF7-4349-AFC5-E530B2ACF7A5}"/>
    <hyperlink ref="D40" r:id="rId5" xr:uid="{C4CE9388-6B37-48E9-A663-69F332949008}"/>
    <hyperlink ref="G43" r:id="rId6" xr:uid="{F2D99FEB-308F-4688-8E5F-C5D567307686}"/>
    <hyperlink ref="G44" r:id="rId7" xr:uid="{6BAFA018-C38C-4F3E-A3EF-1F1B2E0E3546}"/>
    <hyperlink ref="G45" r:id="rId8" xr:uid="{1C68688D-C1D9-4761-828C-BE57644D33D0}"/>
    <hyperlink ref="G46" r:id="rId9" xr:uid="{E4BB1847-0EF1-4568-AEB0-46190DC0AC03}"/>
    <hyperlink ref="G49" r:id="rId10" xr:uid="{87C2870B-0117-44BF-913E-B111E5140A35}"/>
    <hyperlink ref="G54" r:id="rId11" xr:uid="{2474B539-F909-4A56-85A1-82ACC7BFAB1C}"/>
    <hyperlink ref="G56" r:id="rId12" xr:uid="{19E574BA-A89A-4331-8A87-5EE6611F7A0E}"/>
    <hyperlink ref="G60" r:id="rId13" xr:uid="{50C80F8A-1EF3-490B-A041-C2F63D3A1172}"/>
    <hyperlink ref="G63" r:id="rId14" xr:uid="{DD4A3E8A-26B8-46D8-AB94-A83D02A9010A}"/>
    <hyperlink ref="G65" r:id="rId15" xr:uid="{1E40312E-0CB0-4764-A5B3-0CBF089F8F3E}"/>
    <hyperlink ref="G67" r:id="rId16" xr:uid="{5CBC77CC-0D10-4970-9B1C-9C033A1F413F}"/>
  </hyperlinks>
  <pageMargins left="0.25" right="0.25" top="0.75" bottom="0.75" header="0.3" footer="0.3"/>
  <pageSetup paperSize="8" fitToHeight="0" orientation="landscape" horizontalDpi="2400" verticalDpi="2400" r:id="rId17"/>
  <drawing r:id="rId18"/>
  <tableParts count="3">
    <tablePart r:id="rId19"/>
    <tablePart r:id="rId20"/>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01D23-9013-46A3-990C-EE7107F4341B}">
  <dimension ref="B1:U127"/>
  <sheetViews>
    <sheetView showGridLines="0" topLeftCell="A35" zoomScale="55" zoomScaleNormal="55" workbookViewId="0">
      <selection activeCell="J57" sqref="J22:J57"/>
    </sheetView>
  </sheetViews>
  <sheetFormatPr baseColWidth="10" defaultColWidth="8" defaultRowHeight="14" x14ac:dyDescent="0.35"/>
  <cols>
    <col min="1" max="1" width="2.58203125" style="348" customWidth="1"/>
    <col min="2" max="4" width="8" style="348" hidden="1" customWidth="1"/>
    <col min="5" max="5" width="24" style="348" hidden="1" customWidth="1"/>
    <col min="6" max="6" width="39.83203125" style="348" customWidth="1"/>
    <col min="7" max="7" width="8" style="348" customWidth="1"/>
    <col min="8" max="8" width="59.58203125" style="348" bestFit="1" customWidth="1"/>
    <col min="9" max="9" width="47.75" style="348" bestFit="1" customWidth="1"/>
    <col min="10" max="10" width="26.33203125" style="348" bestFit="1" customWidth="1"/>
    <col min="11" max="11" width="8.75" style="348" bestFit="1" customWidth="1"/>
    <col min="12" max="12" width="2.33203125" style="348" customWidth="1"/>
    <col min="13" max="13" width="17.08203125" style="348" bestFit="1" customWidth="1"/>
    <col min="14" max="14" width="64.25" style="348" bestFit="1" customWidth="1"/>
    <col min="15" max="16384" width="8" style="348"/>
  </cols>
  <sheetData>
    <row r="1" spans="6:14" s="300" customFormat="1" ht="16" x14ac:dyDescent="0.35"/>
    <row r="2" spans="6:14" s="300" customFormat="1" ht="16" x14ac:dyDescent="0.35"/>
    <row r="3" spans="6:14" s="300" customFormat="1" ht="16" x14ac:dyDescent="0.35">
      <c r="N3" s="301" t="s">
        <v>450</v>
      </c>
    </row>
    <row r="4" spans="6:14" s="300" customFormat="1" ht="16" x14ac:dyDescent="0.35">
      <c r="N4" s="301" t="str">
        <f>[3]Introduction!G4</f>
        <v>AAAA-MM-JJ</v>
      </c>
    </row>
    <row r="5" spans="6:14" s="300" customFormat="1" ht="16" x14ac:dyDescent="0.35"/>
    <row r="6" spans="6:14" s="300" customFormat="1" ht="16" x14ac:dyDescent="0.35"/>
    <row r="7" spans="6:14" s="300" customFormat="1" ht="16" x14ac:dyDescent="0.35"/>
    <row r="8" spans="6:14" s="300" customFormat="1" ht="16" x14ac:dyDescent="0.35">
      <c r="F8" s="302" t="s">
        <v>577</v>
      </c>
      <c r="G8" s="303"/>
      <c r="H8" s="303"/>
      <c r="I8" s="303"/>
      <c r="J8" s="303"/>
      <c r="K8" s="303"/>
      <c r="L8" s="303"/>
      <c r="M8" s="303"/>
      <c r="N8" s="303"/>
    </row>
    <row r="9" spans="6:14" s="300" customFormat="1" ht="20" x14ac:dyDescent="0.35">
      <c r="F9" s="489" t="s">
        <v>452</v>
      </c>
      <c r="G9" s="489"/>
      <c r="H9" s="489"/>
      <c r="I9" s="489"/>
      <c r="J9" s="489"/>
      <c r="K9" s="339"/>
      <c r="L9" s="339"/>
      <c r="M9" s="489"/>
      <c r="N9" s="489"/>
    </row>
    <row r="10" spans="6:14" s="300" customFormat="1" ht="16" x14ac:dyDescent="0.35">
      <c r="F10" s="490" t="s">
        <v>578</v>
      </c>
      <c r="G10" s="490"/>
      <c r="H10" s="490"/>
      <c r="I10" s="490"/>
      <c r="J10" s="490"/>
      <c r="K10" s="340"/>
      <c r="L10" s="303"/>
      <c r="M10" s="491"/>
      <c r="N10" s="491"/>
    </row>
    <row r="11" spans="6:14" s="300" customFormat="1" ht="16" x14ac:dyDescent="0.35">
      <c r="F11" s="492" t="s">
        <v>579</v>
      </c>
      <c r="G11" s="492"/>
      <c r="H11" s="492"/>
      <c r="I11" s="492"/>
      <c r="J11" s="492"/>
      <c r="K11" s="341"/>
      <c r="L11" s="303"/>
      <c r="M11" s="491"/>
      <c r="N11" s="491"/>
    </row>
    <row r="12" spans="6:14" s="300" customFormat="1" ht="16" x14ac:dyDescent="0.35">
      <c r="F12" s="492" t="s">
        <v>580</v>
      </c>
      <c r="G12" s="492"/>
      <c r="H12" s="492"/>
      <c r="I12" s="492"/>
      <c r="J12" s="492"/>
      <c r="K12" s="341"/>
      <c r="L12" s="303"/>
      <c r="M12" s="491"/>
      <c r="N12" s="491"/>
    </row>
    <row r="13" spans="6:14" s="300" customFormat="1" ht="16" x14ac:dyDescent="0.35">
      <c r="F13" s="482" t="s">
        <v>581</v>
      </c>
      <c r="G13" s="482"/>
      <c r="H13" s="482"/>
      <c r="I13" s="482"/>
      <c r="J13" s="482"/>
      <c r="K13" s="342"/>
      <c r="L13" s="303"/>
      <c r="M13" s="491"/>
      <c r="N13" s="491"/>
    </row>
    <row r="14" spans="6:14" s="300" customFormat="1" ht="16" x14ac:dyDescent="0.35">
      <c r="F14" s="482" t="s">
        <v>582</v>
      </c>
      <c r="G14" s="482"/>
      <c r="H14" s="482"/>
      <c r="I14" s="482"/>
      <c r="J14" s="482"/>
      <c r="K14" s="342"/>
      <c r="L14" s="303"/>
      <c r="M14" s="491"/>
      <c r="N14" s="491"/>
    </row>
    <row r="15" spans="6:14" s="300" customFormat="1" ht="16" x14ac:dyDescent="0.35">
      <c r="F15" s="482" t="s">
        <v>583</v>
      </c>
      <c r="G15" s="482"/>
      <c r="H15" s="482"/>
      <c r="I15" s="482"/>
      <c r="J15" s="482"/>
      <c r="K15" s="342"/>
      <c r="L15" s="303"/>
      <c r="M15" s="343"/>
      <c r="N15" s="343"/>
    </row>
    <row r="16" spans="6:14" s="300" customFormat="1" ht="16" x14ac:dyDescent="0.35">
      <c r="F16" s="483" t="s">
        <v>584</v>
      </c>
      <c r="G16" s="483"/>
      <c r="H16" s="483"/>
      <c r="I16" s="483"/>
      <c r="J16" s="483"/>
      <c r="K16" s="483"/>
      <c r="L16" s="483"/>
      <c r="M16" s="483"/>
      <c r="N16" s="483"/>
    </row>
    <row r="17" spans="2:21" s="300" customFormat="1" ht="16" x14ac:dyDescent="0.35"/>
    <row r="18" spans="2:21" s="300" customFormat="1" ht="22.5" x14ac:dyDescent="0.35">
      <c r="F18" s="344" t="s">
        <v>585</v>
      </c>
      <c r="G18" s="303"/>
      <c r="H18" s="345"/>
      <c r="I18" s="303"/>
      <c r="J18" s="345"/>
      <c r="K18" s="345"/>
      <c r="M18" s="346" t="s">
        <v>586</v>
      </c>
      <c r="N18" s="347"/>
    </row>
    <row r="19" spans="2:21" s="300" customFormat="1" ht="16" x14ac:dyDescent="0.35">
      <c r="M19" s="484" t="s">
        <v>587</v>
      </c>
      <c r="N19" s="485"/>
    </row>
    <row r="20" spans="2:21" ht="16" x14ac:dyDescent="0.35">
      <c r="F20" s="486" t="s">
        <v>588</v>
      </c>
      <c r="G20" s="486"/>
      <c r="H20" s="486"/>
      <c r="I20" s="486"/>
      <c r="J20" s="486"/>
      <c r="K20" s="349"/>
      <c r="M20" s="300"/>
      <c r="N20" s="300"/>
    </row>
    <row r="21" spans="2:21" x14ac:dyDescent="0.35">
      <c r="B21" s="350" t="s">
        <v>589</v>
      </c>
      <c r="C21" s="350" t="s">
        <v>590</v>
      </c>
      <c r="D21" s="350" t="s">
        <v>591</v>
      </c>
      <c r="E21" s="350" t="s">
        <v>592</v>
      </c>
      <c r="F21" s="348" t="s">
        <v>593</v>
      </c>
      <c r="G21" s="348" t="s">
        <v>230</v>
      </c>
      <c r="H21" s="351" t="s">
        <v>594</v>
      </c>
      <c r="I21" s="348" t="s">
        <v>236</v>
      </c>
      <c r="J21" s="348" t="s">
        <v>237</v>
      </c>
      <c r="K21" s="348" t="s">
        <v>234</v>
      </c>
      <c r="M21" s="487" t="s">
        <v>595</v>
      </c>
      <c r="N21" s="487"/>
    </row>
    <row r="22" spans="2:21" x14ac:dyDescent="0.35">
      <c r="B22" s="350" t="str">
        <f>IFERROR(VLOOKUP(Government_revenues_table10[[#This Row],[Classification SFP]],[3]!Table6_GFS_codes_classification[#Data],COLUMNS($F:F)+3,FALSE),"Do not enter data")</f>
        <v>Do not enter data</v>
      </c>
      <c r="C22" s="350" t="str">
        <f>IFERROR(VLOOKUP(Government_revenues_table10[[#This Row],[Classification SFP]],[3]!Table6_GFS_codes_classification[#Data],COLUMNS($F:G)+3,FALSE),"Do not enter data")</f>
        <v>Do not enter data</v>
      </c>
      <c r="D22" s="350" t="str">
        <f>IFERROR(VLOOKUP(Government_revenues_table10[[#This Row],[Classification SFP]],[3]!Table6_GFS_codes_classification[#Data],COLUMNS($F:H)+3,FALSE),"Do not enter data")</f>
        <v>Do not enter data</v>
      </c>
      <c r="E22" s="350" t="str">
        <f>IFERROR(VLOOKUP(Government_revenues_table10[[#This Row],[Classification SFP]],[3]!Table6_GFS_codes_classification[#Data],COLUMNS($F:I)+3,FALSE),"Do not enter data")</f>
        <v>Do not enter data</v>
      </c>
      <c r="F22" s="348" t="s">
        <v>623</v>
      </c>
      <c r="G22" s="348" t="s">
        <v>493</v>
      </c>
      <c r="H22" s="348" t="s">
        <v>624</v>
      </c>
      <c r="I22" s="348" t="s">
        <v>466</v>
      </c>
      <c r="J22" s="352">
        <v>33045992884</v>
      </c>
      <c r="K22" s="352" t="s">
        <v>563</v>
      </c>
      <c r="M22" s="488" t="s">
        <v>598</v>
      </c>
      <c r="N22" s="488"/>
    </row>
    <row r="23" spans="2:21" x14ac:dyDescent="0.35">
      <c r="B23" s="353" t="str">
        <f>IFERROR(VLOOKUP(Government_revenues_table10[[#This Row],[Classification SFP]],[3]!Table6_GFS_codes_classification[#Data],COLUMNS($F:F)+3,FALSE),"Do not enter data")</f>
        <v>Do not enter data</v>
      </c>
      <c r="C23" s="353" t="str">
        <f>IFERROR(VLOOKUP(Government_revenues_table10[[#This Row],[Classification SFP]],[3]!Table6_GFS_codes_classification[#Data],COLUMNS($F:G)+3,FALSE),"Do not enter data")</f>
        <v>Do not enter data</v>
      </c>
      <c r="D23" s="353" t="str">
        <f>IFERROR(VLOOKUP(Government_revenues_table10[[#This Row],[Classification SFP]],[3]!Table6_GFS_codes_classification[#Data],COLUMNS($F:H)+3,FALSE),"Do not enter data")</f>
        <v>Do not enter data</v>
      </c>
      <c r="E23" s="353" t="str">
        <f>IFERROR(VLOOKUP(Government_revenues_table10[[#This Row],[Classification SFP]],[3]!Table6_GFS_codes_classification[#Data],COLUMNS($F:I)+3,FALSE),"Do not enter data")</f>
        <v>Do not enter data</v>
      </c>
      <c r="F23" s="348" t="s">
        <v>623</v>
      </c>
      <c r="G23" s="348" t="s">
        <v>493</v>
      </c>
      <c r="H23" s="348" t="s">
        <v>628</v>
      </c>
      <c r="I23" s="348" t="s">
        <v>463</v>
      </c>
      <c r="J23" s="352">
        <v>3083041985</v>
      </c>
      <c r="K23" s="352" t="s">
        <v>563</v>
      </c>
      <c r="M23" s="488"/>
      <c r="N23" s="488"/>
    </row>
    <row r="24" spans="2:21" x14ac:dyDescent="0.35">
      <c r="B24" s="350" t="str">
        <f>IFERROR(VLOOKUP(Government_revenues_table10[[#This Row],[Classification SFP]],[3]!Table6_GFS_codes_classification[#Data],COLUMNS($F:F)+3,FALSE),"Do not enter data")</f>
        <v>Do not enter data</v>
      </c>
      <c r="C24" s="350" t="str">
        <f>IFERROR(VLOOKUP(Government_revenues_table10[[#This Row],[Classification SFP]],[3]!Table6_GFS_codes_classification[#Data],COLUMNS($F:G)+3,FALSE),"Do not enter data")</f>
        <v>Do not enter data</v>
      </c>
      <c r="D24" s="350" t="str">
        <f>IFERROR(VLOOKUP(Government_revenues_table10[[#This Row],[Classification SFP]],[3]!Table6_GFS_codes_classification[#Data],COLUMNS($F:H)+3,FALSE),"Do not enter data")</f>
        <v>Do not enter data</v>
      </c>
      <c r="E24" s="350" t="str">
        <f>IFERROR(VLOOKUP(Government_revenues_table10[[#This Row],[Classification SFP]],[3]!Table6_GFS_codes_classification[#Data],COLUMNS($F:I)+3,FALSE),"Do not enter data")</f>
        <v>Do not enter data</v>
      </c>
      <c r="F24" s="348" t="s">
        <v>240</v>
      </c>
      <c r="G24" s="348" t="s">
        <v>493</v>
      </c>
      <c r="H24" s="348" t="s">
        <v>637</v>
      </c>
      <c r="I24" s="348" t="s">
        <v>467</v>
      </c>
      <c r="J24" s="352">
        <v>1127636250</v>
      </c>
      <c r="K24" s="352" t="s">
        <v>563</v>
      </c>
      <c r="M24" s="488"/>
      <c r="N24" s="488"/>
    </row>
    <row r="25" spans="2:21" x14ac:dyDescent="0.35">
      <c r="B25" s="350" t="str">
        <f>IFERROR(VLOOKUP(Government_revenues_table10[[#This Row],[Classification SFP]],[3]!Table6_GFS_codes_classification[#Data],COLUMNS($F:F)+3,FALSE),"Do not enter data")</f>
        <v>Do not enter data</v>
      </c>
      <c r="C25" s="350" t="str">
        <f>IFERROR(VLOOKUP(Government_revenues_table10[[#This Row],[Classification SFP]],[3]!Table6_GFS_codes_classification[#Data],COLUMNS($F:G)+3,FALSE),"Do not enter data")</f>
        <v>Do not enter data</v>
      </c>
      <c r="D25" s="350" t="str">
        <f>IFERROR(VLOOKUP(Government_revenues_table10[[#This Row],[Classification SFP]],[3]!Table6_GFS_codes_classification[#Data],COLUMNS($F:H)+3,FALSE),"Do not enter data")</f>
        <v>Do not enter data</v>
      </c>
      <c r="E25" s="350" t="str">
        <f>IFERROR(VLOOKUP(Government_revenues_table10[[#This Row],[Classification SFP]],[3]!Table6_GFS_codes_classification[#Data],COLUMNS($F:I)+3,FALSE),"Do not enter data")</f>
        <v>Do not enter data</v>
      </c>
      <c r="F25" s="348" t="s">
        <v>621</v>
      </c>
      <c r="G25" s="348" t="s">
        <v>493</v>
      </c>
      <c r="H25" s="348" t="s">
        <v>622</v>
      </c>
      <c r="I25" s="348" t="s">
        <v>473</v>
      </c>
      <c r="J25" s="352">
        <v>37062208400</v>
      </c>
      <c r="K25" s="352" t="s">
        <v>563</v>
      </c>
      <c r="M25" s="488"/>
      <c r="N25" s="488"/>
    </row>
    <row r="26" spans="2:21" x14ac:dyDescent="0.35">
      <c r="B26" s="353"/>
      <c r="C26" s="353"/>
      <c r="D26" s="353"/>
      <c r="E26" s="353"/>
      <c r="F26" s="348" t="s">
        <v>602</v>
      </c>
      <c r="G26" s="348" t="s">
        <v>493</v>
      </c>
      <c r="H26" s="348" t="s">
        <v>603</v>
      </c>
      <c r="I26" s="348" t="s">
        <v>466</v>
      </c>
      <c r="J26" s="352">
        <v>583929234890</v>
      </c>
      <c r="K26" s="352" t="s">
        <v>563</v>
      </c>
      <c r="M26" s="488"/>
      <c r="N26" s="488"/>
    </row>
    <row r="27" spans="2:21" x14ac:dyDescent="0.35">
      <c r="B27" s="350" t="str">
        <f>IFERROR(VLOOKUP(Government_revenues_table10[[#This Row],[Classification SFP]],[3]!Table6_GFS_codes_classification[#Data],COLUMNS($F:F)+3,FALSE),"Do not enter data")</f>
        <v>Do not enter data</v>
      </c>
      <c r="C27" s="350" t="str">
        <f>IFERROR(VLOOKUP(Government_revenues_table10[[#This Row],[Classification SFP]],[3]!Table6_GFS_codes_classification[#Data],COLUMNS($F:G)+3,FALSE),"Do not enter data")</f>
        <v>Do not enter data</v>
      </c>
      <c r="D27" s="350" t="str">
        <f>IFERROR(VLOOKUP(Government_revenues_table10[[#This Row],[Classification SFP]],[3]!Table6_GFS_codes_classification[#Data],COLUMNS($F:H)+3,FALSE),"Do not enter data")</f>
        <v>Do not enter data</v>
      </c>
      <c r="E27" s="350" t="str">
        <f>IFERROR(VLOOKUP(Government_revenues_table10[[#This Row],[Classification SFP]],[3]!Table6_GFS_codes_classification[#Data],COLUMNS($F:I)+3,FALSE),"Do not enter data")</f>
        <v>Do not enter data</v>
      </c>
      <c r="F27" s="348" t="s">
        <v>239</v>
      </c>
      <c r="G27" s="348" t="s">
        <v>493</v>
      </c>
      <c r="H27" s="348" t="s">
        <v>609</v>
      </c>
      <c r="I27" s="348" t="s">
        <v>468</v>
      </c>
      <c r="J27" s="352">
        <v>223382670951</v>
      </c>
      <c r="K27" s="352" t="s">
        <v>563</v>
      </c>
      <c r="M27" s="479" t="s">
        <v>608</v>
      </c>
      <c r="N27" s="479"/>
    </row>
    <row r="28" spans="2:21" x14ac:dyDescent="0.35">
      <c r="B28" s="350" t="str">
        <f>IFERROR(VLOOKUP(Government_revenues_table10[[#This Row],[Classification SFP]],[3]!Table6_GFS_codes_classification[#Data],COLUMNS($F:F)+3,FALSE),"Do not enter data")</f>
        <v>Do not enter data</v>
      </c>
      <c r="C28" s="350" t="str">
        <f>IFERROR(VLOOKUP(Government_revenues_table10[[#This Row],[Classification SFP]],[3]!Table6_GFS_codes_classification[#Data],COLUMNS($F:G)+3,FALSE),"Do not enter data")</f>
        <v>Do not enter data</v>
      </c>
      <c r="D28" s="350" t="str">
        <f>IFERROR(VLOOKUP(Government_revenues_table10[[#This Row],[Classification SFP]],[3]!Table6_GFS_codes_classification[#Data],COLUMNS($F:H)+3,FALSE),"Do not enter data")</f>
        <v>Do not enter data</v>
      </c>
      <c r="E28" s="350" t="str">
        <f>IFERROR(VLOOKUP(Government_revenues_table10[[#This Row],[Classification SFP]],[3]!Table6_GFS_codes_classification[#Data],COLUMNS($F:I)+3,FALSE),"Do not enter data")</f>
        <v>Do not enter data</v>
      </c>
      <c r="F28" s="348" t="s">
        <v>239</v>
      </c>
      <c r="G28" s="348" t="s">
        <v>493</v>
      </c>
      <c r="H28" s="348" t="s">
        <v>618</v>
      </c>
      <c r="I28" s="348" t="s">
        <v>472</v>
      </c>
      <c r="J28" s="352">
        <v>75397679638</v>
      </c>
      <c r="K28" s="352" t="s">
        <v>563</v>
      </c>
      <c r="M28" s="480" t="s">
        <v>610</v>
      </c>
      <c r="N28" s="480"/>
    </row>
    <row r="29" spans="2:21" ht="16.5" thickBot="1" x14ac:dyDescent="0.4">
      <c r="B29" s="350" t="str">
        <f>IFERROR(VLOOKUP(Government_revenues_table10[[#This Row],[Classification SFP]],[3]!Table6_GFS_codes_classification[#Data],COLUMNS($F:F)+3,FALSE),"Do not enter data")</f>
        <v>Do not enter data</v>
      </c>
      <c r="C29" s="350" t="str">
        <f>IFERROR(VLOOKUP(Government_revenues_table10[[#This Row],[Classification SFP]],[3]!Table6_GFS_codes_classification[#Data],COLUMNS($F:G)+3,FALSE),"Do not enter data")</f>
        <v>Do not enter data</v>
      </c>
      <c r="D29" s="350" t="str">
        <f>IFERROR(VLOOKUP(Government_revenues_table10[[#This Row],[Classification SFP]],[3]!Table6_GFS_codes_classification[#Data],COLUMNS($F:H)+3,FALSE),"Do not enter data")</f>
        <v>Do not enter data</v>
      </c>
      <c r="E29" s="350" t="str">
        <f>IFERROR(VLOOKUP(Government_revenues_table10[[#This Row],[Classification SFP]],[3]!Table6_GFS_codes_classification[#Data],COLUMNS($F:I)+3,FALSE),"Do not enter data")</f>
        <v>Do not enter data</v>
      </c>
      <c r="F29" s="348" t="s">
        <v>239</v>
      </c>
      <c r="G29" s="348" t="s">
        <v>493</v>
      </c>
      <c r="H29" s="348" t="s">
        <v>632</v>
      </c>
      <c r="I29" s="348" t="s">
        <v>463</v>
      </c>
      <c r="J29" s="352">
        <v>2316009651</v>
      </c>
      <c r="K29" s="352" t="s">
        <v>563</v>
      </c>
      <c r="M29" s="354"/>
      <c r="N29" s="354"/>
    </row>
    <row r="30" spans="2:21" ht="22.5" x14ac:dyDescent="0.35">
      <c r="B30" s="350" t="str">
        <f>IFERROR(VLOOKUP(Government_revenues_table10[[#This Row],[Classification SFP]],[3]!Table6_GFS_codes_classification[#Data],COLUMNS($F:F)+3,FALSE),"Do not enter data")</f>
        <v>Do not enter data</v>
      </c>
      <c r="C30" s="350" t="str">
        <f>IFERROR(VLOOKUP(Government_revenues_table10[[#This Row],[Classification SFP]],[3]!Table6_GFS_codes_classification[#Data],COLUMNS($F:G)+3,FALSE),"Do not enter data")</f>
        <v>Do not enter data</v>
      </c>
      <c r="D30" s="350" t="str">
        <f>IFERROR(VLOOKUP(Government_revenues_table10[[#This Row],[Classification SFP]],[3]!Table6_GFS_codes_classification[#Data],COLUMNS($F:H)+3,FALSE),"Do not enter data")</f>
        <v>Do not enter data</v>
      </c>
      <c r="E30" s="350" t="str">
        <f>IFERROR(VLOOKUP(Government_revenues_table10[[#This Row],[Classification SFP]],[3]!Table6_GFS_codes_classification[#Data],COLUMNS($F:I)+3,FALSE),"Do not enter data")</f>
        <v>Do not enter data</v>
      </c>
      <c r="F30" s="348" t="s">
        <v>239</v>
      </c>
      <c r="G30" s="348" t="s">
        <v>493</v>
      </c>
      <c r="H30" s="348" t="s">
        <v>625</v>
      </c>
      <c r="I30" s="348" t="s">
        <v>475</v>
      </c>
      <c r="J30" s="352">
        <v>10446612058</v>
      </c>
      <c r="K30" s="352" t="s">
        <v>563</v>
      </c>
      <c r="P30" s="355"/>
      <c r="Q30" s="300"/>
      <c r="R30" s="356"/>
      <c r="S30" s="300"/>
      <c r="T30" s="356"/>
      <c r="U30" s="300"/>
    </row>
    <row r="31" spans="2:21" x14ac:dyDescent="0.35">
      <c r="B31" s="350" t="str">
        <f>IFERROR(VLOOKUP(Government_revenues_table10[[#This Row],[Classification SFP]],[3]!Table6_GFS_codes_classification[#Data],COLUMNS($F:F)+3,FALSE),"Do not enter data")</f>
        <v>Do not enter data</v>
      </c>
      <c r="C31" s="350" t="str">
        <f>IFERROR(VLOOKUP(Government_revenues_table10[[#This Row],[Classification SFP]],[3]!Table6_GFS_codes_classification[#Data],COLUMNS($F:G)+3,FALSE),"Do not enter data")</f>
        <v>Do not enter data</v>
      </c>
      <c r="D31" s="350" t="str">
        <f>IFERROR(VLOOKUP(Government_revenues_table10[[#This Row],[Classification SFP]],[3]!Table6_GFS_codes_classification[#Data],COLUMNS($F:H)+3,FALSE),"Do not enter data")</f>
        <v>Do not enter data</v>
      </c>
      <c r="E31" s="350" t="str">
        <f>IFERROR(VLOOKUP(Government_revenues_table10[[#This Row],[Classification SFP]],[3]!Table6_GFS_codes_classification[#Data],COLUMNS($F:I)+3,FALSE),"Do not enter data")</f>
        <v>Do not enter data</v>
      </c>
      <c r="F31" s="348" t="s">
        <v>239</v>
      </c>
      <c r="G31" s="348" t="s">
        <v>493</v>
      </c>
      <c r="H31" s="348" t="s">
        <v>634</v>
      </c>
      <c r="I31" s="348" t="s">
        <v>476</v>
      </c>
      <c r="J31" s="352">
        <v>1967204200</v>
      </c>
      <c r="K31" s="352" t="s">
        <v>563</v>
      </c>
      <c r="P31" s="481"/>
      <c r="Q31" s="481"/>
      <c r="R31" s="481"/>
      <c r="S31" s="481"/>
      <c r="T31" s="481"/>
      <c r="U31" s="481"/>
    </row>
    <row r="32" spans="2:21" x14ac:dyDescent="0.35">
      <c r="B32" s="353" t="str">
        <f>IFERROR(VLOOKUP(Government_revenues_table10[[#This Row],[Classification SFP]],[3]!Table6_GFS_codes_classification[#Data],COLUMNS($F:F)+3,FALSE),"Do not enter data")</f>
        <v>Do not enter data</v>
      </c>
      <c r="C32" s="353" t="str">
        <f>IFERROR(VLOOKUP(Government_revenues_table10[[#This Row],[Classification SFP]],[3]!Table6_GFS_codes_classification[#Data],COLUMNS($F:G)+3,FALSE),"Do not enter data")</f>
        <v>Do not enter data</v>
      </c>
      <c r="D32" s="353" t="str">
        <f>IFERROR(VLOOKUP(Government_revenues_table10[[#This Row],[Classification SFP]],[3]!Table6_GFS_codes_classification[#Data],COLUMNS($F:H)+3,FALSE),"Do not enter data")</f>
        <v>Do not enter data</v>
      </c>
      <c r="E32" s="353" t="str">
        <f>IFERROR(VLOOKUP(Government_revenues_table10[[#This Row],[Classification SFP]],[3]!Table6_GFS_codes_classification[#Data],COLUMNS($F:I)+3,FALSE),"Do not enter data")</f>
        <v>Do not enter data</v>
      </c>
      <c r="F32" s="348" t="s">
        <v>239</v>
      </c>
      <c r="G32" s="348" t="s">
        <v>493</v>
      </c>
      <c r="H32" s="348" t="s">
        <v>635</v>
      </c>
      <c r="I32" s="348" t="s">
        <v>476</v>
      </c>
      <c r="J32" s="352">
        <v>1870000000</v>
      </c>
      <c r="K32" s="352" t="s">
        <v>563</v>
      </c>
    </row>
    <row r="33" spans="2:11" x14ac:dyDescent="0.35">
      <c r="B33" s="350" t="str">
        <f>IFERROR(VLOOKUP(Government_revenues_table10[[#This Row],[Classification SFP]],[3]!Table6_GFS_codes_classification[#Data],COLUMNS($F:F)+3,FALSE),"Do not enter data")</f>
        <v>Do not enter data</v>
      </c>
      <c r="C33" s="350" t="str">
        <f>IFERROR(VLOOKUP(Government_revenues_table10[[#This Row],[Classification SFP]],[3]!Table6_GFS_codes_classification[#Data],COLUMNS($F:G)+3,FALSE),"Do not enter data")</f>
        <v>Do not enter data</v>
      </c>
      <c r="D33" s="350" t="str">
        <f>IFERROR(VLOOKUP(Government_revenues_table10[[#This Row],[Classification SFP]],[3]!Table6_GFS_codes_classification[#Data],COLUMNS($F:H)+3,FALSE),"Do not enter data")</f>
        <v>Do not enter data</v>
      </c>
      <c r="E33" s="350" t="str">
        <f>IFERROR(VLOOKUP(Government_revenues_table10[[#This Row],[Classification SFP]],[3]!Table6_GFS_codes_classification[#Data],COLUMNS($F:I)+3,FALSE),"Do not enter data")</f>
        <v>Do not enter data</v>
      </c>
      <c r="F33" s="348" t="s">
        <v>606</v>
      </c>
      <c r="G33" s="357" t="s">
        <v>493</v>
      </c>
      <c r="H33" s="348" t="s">
        <v>641</v>
      </c>
      <c r="I33" s="348" t="s">
        <v>463</v>
      </c>
      <c r="J33" s="352">
        <v>60350591</v>
      </c>
      <c r="K33" s="352" t="s">
        <v>563</v>
      </c>
    </row>
    <row r="34" spans="2:11" x14ac:dyDescent="0.35">
      <c r="B34" s="353"/>
      <c r="C34" s="353"/>
      <c r="D34" s="353"/>
      <c r="E34" s="353"/>
      <c r="F34" s="348" t="s">
        <v>606</v>
      </c>
      <c r="G34" s="348" t="s">
        <v>493</v>
      </c>
      <c r="H34" s="348" t="s">
        <v>607</v>
      </c>
      <c r="I34" s="348" t="s">
        <v>463</v>
      </c>
      <c r="J34" s="352">
        <v>381914106195</v>
      </c>
      <c r="K34" s="352" t="s">
        <v>563</v>
      </c>
    </row>
    <row r="35" spans="2:11" x14ac:dyDescent="0.35">
      <c r="B35" s="353"/>
      <c r="C35" s="353"/>
      <c r="D35" s="353"/>
      <c r="E35" s="353"/>
      <c r="F35" s="348" t="s">
        <v>596</v>
      </c>
      <c r="G35" s="348" t="s">
        <v>493</v>
      </c>
      <c r="H35" s="348" t="s">
        <v>612</v>
      </c>
      <c r="I35" s="348" t="s">
        <v>463</v>
      </c>
      <c r="J35" s="352">
        <v>176046344558</v>
      </c>
      <c r="K35" s="352" t="s">
        <v>563</v>
      </c>
    </row>
    <row r="36" spans="2:11" x14ac:dyDescent="0.35">
      <c r="B36" s="350" t="str">
        <f>IFERROR(VLOOKUP(Government_revenues_table10[[#This Row],[Classification SFP]],[3]!Table6_GFS_codes_classification[#Data],COLUMNS($F:F)+3,FALSE),"Do not enter data")</f>
        <v>Do not enter data</v>
      </c>
      <c r="C36" s="350" t="str">
        <f>IFERROR(VLOOKUP(Government_revenues_table10[[#This Row],[Classification SFP]],[3]!Table6_GFS_codes_classification[#Data],COLUMNS($F:G)+3,FALSE),"Do not enter data")</f>
        <v>Do not enter data</v>
      </c>
      <c r="D36" s="350" t="str">
        <f>IFERROR(VLOOKUP(Government_revenues_table10[[#This Row],[Classification SFP]],[3]!Table6_GFS_codes_classification[#Data],COLUMNS($F:H)+3,FALSE),"Do not enter data")</f>
        <v>Do not enter data</v>
      </c>
      <c r="E36" s="350" t="str">
        <f>IFERROR(VLOOKUP(Government_revenues_table10[[#This Row],[Classification SFP]],[3]!Table6_GFS_codes_classification[#Data],COLUMNS($F:I)+3,FALSE),"Do not enter data")</f>
        <v>Do not enter data</v>
      </c>
      <c r="F36" s="348" t="s">
        <v>596</v>
      </c>
      <c r="G36" s="348" t="s">
        <v>493</v>
      </c>
      <c r="H36" s="348" t="s">
        <v>597</v>
      </c>
      <c r="I36" s="348" t="s">
        <v>463</v>
      </c>
      <c r="J36" s="352">
        <v>692883711404</v>
      </c>
      <c r="K36" s="352" t="s">
        <v>563</v>
      </c>
    </row>
    <row r="37" spans="2:11" x14ac:dyDescent="0.35">
      <c r="B37" s="350" t="str">
        <f>IFERROR(VLOOKUP(Government_revenues_table10[[#This Row],[Classification SFP]],[3]!Table6_GFS_codes_classification[#Data],COLUMNS($F:F)+3,FALSE),"Do not enter data")</f>
        <v>Do not enter data</v>
      </c>
      <c r="C37" s="350" t="str">
        <f>IFERROR(VLOOKUP(Government_revenues_table10[[#This Row],[Classification SFP]],[3]!Table6_GFS_codes_classification[#Data],COLUMNS($F:G)+3,FALSE),"Do not enter data")</f>
        <v>Do not enter data</v>
      </c>
      <c r="D37" s="350" t="str">
        <f>IFERROR(VLOOKUP(Government_revenues_table10[[#This Row],[Classification SFP]],[3]!Table6_GFS_codes_classification[#Data],COLUMNS($F:H)+3,FALSE),"Do not enter data")</f>
        <v>Do not enter data</v>
      </c>
      <c r="E37" s="350" t="str">
        <f>IFERROR(VLOOKUP(Government_revenues_table10[[#This Row],[Classification SFP]],[3]!Table6_GFS_codes_classification[#Data],COLUMNS($F:I)+3,FALSE),"Do not enter data")</f>
        <v>Do not enter data</v>
      </c>
      <c r="F37" s="348" t="s">
        <v>596</v>
      </c>
      <c r="G37" s="348" t="s">
        <v>493</v>
      </c>
      <c r="H37" s="348" t="s">
        <v>631</v>
      </c>
      <c r="I37" s="348" t="s">
        <v>463</v>
      </c>
      <c r="J37" s="352">
        <v>2376807092</v>
      </c>
      <c r="K37" s="352" t="s">
        <v>563</v>
      </c>
    </row>
    <row r="38" spans="2:11" x14ac:dyDescent="0.35">
      <c r="B38" s="350" t="str">
        <f>IFERROR(VLOOKUP(Government_revenues_table10[[#This Row],[Classification SFP]],[3]!Table6_GFS_codes_classification[#Data],COLUMNS($F:F)+3,FALSE),"Do not enter data")</f>
        <v>Do not enter data</v>
      </c>
      <c r="C38" s="350" t="str">
        <f>IFERROR(VLOOKUP(Government_revenues_table10[[#This Row],[Classification SFP]],[3]!Table6_GFS_codes_classification[#Data],COLUMNS($F:G)+3,FALSE),"Do not enter data")</f>
        <v>Do not enter data</v>
      </c>
      <c r="D38" s="350" t="str">
        <f>IFERROR(VLOOKUP(Government_revenues_table10[[#This Row],[Classification SFP]],[3]!Table6_GFS_codes_classification[#Data],COLUMNS($F:H)+3,FALSE),"Do not enter data")</f>
        <v>Do not enter data</v>
      </c>
      <c r="E38" s="350" t="str">
        <f>IFERROR(VLOOKUP(Government_revenues_table10[[#This Row],[Classification SFP]],[3]!Table6_GFS_codes_classification[#Data],COLUMNS($F:I)+3,FALSE),"Do not enter data")</f>
        <v>Do not enter data</v>
      </c>
      <c r="F38" s="348" t="s">
        <v>613</v>
      </c>
      <c r="G38" s="348" t="s">
        <v>493</v>
      </c>
      <c r="H38" s="348" t="s">
        <v>614</v>
      </c>
      <c r="I38" s="348" t="s">
        <v>463</v>
      </c>
      <c r="J38" s="352">
        <v>142586922177</v>
      </c>
      <c r="K38" s="352" t="s">
        <v>563</v>
      </c>
    </row>
    <row r="39" spans="2:11" x14ac:dyDescent="0.35">
      <c r="B39" s="353"/>
      <c r="C39" s="353"/>
      <c r="D39" s="353"/>
      <c r="E39" s="353"/>
      <c r="F39" s="348" t="s">
        <v>613</v>
      </c>
      <c r="G39" s="348" t="s">
        <v>493</v>
      </c>
      <c r="H39" s="348" t="s">
        <v>615</v>
      </c>
      <c r="I39" s="348" t="s">
        <v>463</v>
      </c>
      <c r="J39" s="352">
        <v>99167675797</v>
      </c>
      <c r="K39" s="352" t="s">
        <v>563</v>
      </c>
    </row>
    <row r="40" spans="2:11" x14ac:dyDescent="0.35">
      <c r="B40" s="350" t="str">
        <f>IFERROR(VLOOKUP(Government_revenues_table10[[#This Row],[Classification SFP]],[3]!Table6_GFS_codes_classification[#Data],COLUMNS($F:F)+3,FALSE),"Do not enter data")</f>
        <v>Do not enter data</v>
      </c>
      <c r="C40" s="350" t="str">
        <f>IFERROR(VLOOKUP(Government_revenues_table10[[#This Row],[Classification SFP]],[3]!Table6_GFS_codes_classification[#Data],COLUMNS($F:G)+3,FALSE),"Do not enter data")</f>
        <v>Do not enter data</v>
      </c>
      <c r="D40" s="350" t="str">
        <f>IFERROR(VLOOKUP(Government_revenues_table10[[#This Row],[Classification SFP]],[3]!Table6_GFS_codes_classification[#Data],COLUMNS($F:H)+3,FALSE),"Do not enter data")</f>
        <v>Do not enter data</v>
      </c>
      <c r="E40" s="350" t="str">
        <f>IFERROR(VLOOKUP(Government_revenues_table10[[#This Row],[Classification SFP]],[3]!Table6_GFS_codes_classification[#Data],COLUMNS($F:I)+3,FALSE),"Do not enter data")</f>
        <v>Do not enter data</v>
      </c>
      <c r="F40" s="348" t="s">
        <v>613</v>
      </c>
      <c r="G40" s="357" t="s">
        <v>493</v>
      </c>
      <c r="H40" s="348" t="s">
        <v>633</v>
      </c>
      <c r="I40" s="348" t="s">
        <v>463</v>
      </c>
      <c r="J40" s="352">
        <v>2227871107</v>
      </c>
      <c r="K40" s="352" t="s">
        <v>563</v>
      </c>
    </row>
    <row r="41" spans="2:11" x14ac:dyDescent="0.35">
      <c r="B41" s="350" t="str">
        <f>IFERROR(VLOOKUP(Government_revenues_table10[[#This Row],[Classification SFP]],[3]!Table6_GFS_codes_classification[#Data],COLUMNS($F:F)+3,FALSE),"Do not enter data")</f>
        <v>Do not enter data</v>
      </c>
      <c r="C41" s="350" t="str">
        <f>IFERROR(VLOOKUP(Government_revenues_table10[[#This Row],[Classification SFP]],[3]!Table6_GFS_codes_classification[#Data],COLUMNS($F:G)+3,FALSE),"Do not enter data")</f>
        <v>Do not enter data</v>
      </c>
      <c r="D41" s="350" t="str">
        <f>IFERROR(VLOOKUP(Government_revenues_table10[[#This Row],[Classification SFP]],[3]!Table6_GFS_codes_classification[#Data],COLUMNS($F:H)+3,FALSE),"Do not enter data")</f>
        <v>Do not enter data</v>
      </c>
      <c r="E41" s="350" t="str">
        <f>IFERROR(VLOOKUP(Government_revenues_table10[[#This Row],[Classification SFP]],[3]!Table6_GFS_codes_classification[#Data],COLUMNS($F:I)+3,FALSE),"Do not enter data")</f>
        <v>Do not enter data</v>
      </c>
      <c r="F41" s="348" t="s">
        <v>639</v>
      </c>
      <c r="G41" s="348" t="s">
        <v>493</v>
      </c>
      <c r="H41" s="348" t="s">
        <v>640</v>
      </c>
      <c r="I41" s="348" t="s">
        <v>463</v>
      </c>
      <c r="J41" s="352">
        <v>402751180</v>
      </c>
      <c r="K41" s="352" t="s">
        <v>563</v>
      </c>
    </row>
    <row r="42" spans="2:11" x14ac:dyDescent="0.35">
      <c r="B42" s="350" t="str">
        <f>IFERROR(VLOOKUP(Government_revenues_table10[[#This Row],[Classification SFP]],[3]!Table6_GFS_codes_classification[#Data],COLUMNS($F:F)+3,FALSE),"Do not enter data")</f>
        <v>Do not enter data</v>
      </c>
      <c r="C42" s="350" t="str">
        <f>IFERROR(VLOOKUP(Government_revenues_table10[[#This Row],[Classification SFP]],[3]!Table6_GFS_codes_classification[#Data],COLUMNS($F:G)+3,FALSE),"Do not enter data")</f>
        <v>Do not enter data</v>
      </c>
      <c r="D42" s="350" t="str">
        <f>IFERROR(VLOOKUP(Government_revenues_table10[[#This Row],[Classification SFP]],[3]!Table6_GFS_codes_classification[#Data],COLUMNS($F:H)+3,FALSE),"Do not enter data")</f>
        <v>Do not enter data</v>
      </c>
      <c r="E42" s="350" t="str">
        <f>IFERROR(VLOOKUP(Government_revenues_table10[[#This Row],[Classification SFP]],[3]!Table6_GFS_codes_classification[#Data],COLUMNS($F:I)+3,FALSE),"Do not enter data")</f>
        <v>Do not enter data</v>
      </c>
      <c r="F42" s="348" t="s">
        <v>782</v>
      </c>
      <c r="G42" s="357" t="s">
        <v>493</v>
      </c>
      <c r="H42" s="348" t="s">
        <v>783</v>
      </c>
      <c r="I42" s="348" t="s">
        <v>468</v>
      </c>
      <c r="J42" s="352">
        <v>27047041775</v>
      </c>
      <c r="K42" s="352" t="s">
        <v>563</v>
      </c>
    </row>
    <row r="43" spans="2:11" x14ac:dyDescent="0.35">
      <c r="B43" s="353"/>
      <c r="C43" s="353"/>
      <c r="D43" s="353"/>
      <c r="E43" s="353"/>
      <c r="F43" s="348" t="s">
        <v>619</v>
      </c>
      <c r="G43" s="348" t="s">
        <v>493</v>
      </c>
      <c r="H43" s="348" t="s">
        <v>620</v>
      </c>
      <c r="I43" s="348" t="s">
        <v>467</v>
      </c>
      <c r="J43" s="352">
        <v>60855843994</v>
      </c>
      <c r="K43" s="352" t="s">
        <v>563</v>
      </c>
    </row>
    <row r="44" spans="2:11" x14ac:dyDescent="0.35">
      <c r="B44" s="350" t="str">
        <f>IFERROR(VLOOKUP(Government_revenues_table10[[#This Row],[Classification SFP]],[3]!Table6_GFS_codes_classification[#Data],COLUMNS($F:F)+3,FALSE),"Do not enter data")</f>
        <v>Do not enter data</v>
      </c>
      <c r="C44" s="350" t="str">
        <f>IFERROR(VLOOKUP(Government_revenues_table10[[#This Row],[Classification SFP]],[3]!Table6_GFS_codes_classification[#Data],COLUMNS($F:G)+3,FALSE),"Do not enter data")</f>
        <v>Do not enter data</v>
      </c>
      <c r="D44" s="350" t="str">
        <f>IFERROR(VLOOKUP(Government_revenues_table10[[#This Row],[Classification SFP]],[3]!Table6_GFS_codes_classification[#Data],COLUMNS($F:H)+3,FALSE),"Do not enter data")</f>
        <v>Do not enter data</v>
      </c>
      <c r="E44" s="350" t="str">
        <f>IFERROR(VLOOKUP(Government_revenues_table10[[#This Row],[Classification SFP]],[3]!Table6_GFS_codes_classification[#Data],COLUMNS($F:I)+3,FALSE),"Do not enter data")</f>
        <v>Do not enter data</v>
      </c>
      <c r="F44" s="348" t="s">
        <v>604</v>
      </c>
      <c r="G44" s="348" t="s">
        <v>493</v>
      </c>
      <c r="H44" s="348" t="s">
        <v>605</v>
      </c>
      <c r="I44" s="348" t="s">
        <v>467</v>
      </c>
      <c r="J44" s="352">
        <v>438519945180</v>
      </c>
      <c r="K44" s="352" t="s">
        <v>563</v>
      </c>
    </row>
    <row r="45" spans="2:11" x14ac:dyDescent="0.35">
      <c r="B45" s="353"/>
      <c r="C45" s="353"/>
      <c r="D45" s="353"/>
      <c r="E45" s="353"/>
      <c r="F45" s="348" t="s">
        <v>604</v>
      </c>
      <c r="G45" s="348" t="s">
        <v>493</v>
      </c>
      <c r="H45" s="348" t="s">
        <v>626</v>
      </c>
      <c r="I45" s="348" t="s">
        <v>472</v>
      </c>
      <c r="J45" s="352">
        <v>4440968287</v>
      </c>
      <c r="K45" s="352" t="s">
        <v>563</v>
      </c>
    </row>
    <row r="46" spans="2:11" x14ac:dyDescent="0.35">
      <c r="B46" s="353"/>
      <c r="C46" s="353"/>
      <c r="D46" s="353"/>
      <c r="E46" s="353"/>
      <c r="F46" s="348" t="s">
        <v>604</v>
      </c>
      <c r="G46" s="348" t="s">
        <v>493</v>
      </c>
      <c r="H46" s="348" t="s">
        <v>638</v>
      </c>
      <c r="I46" s="348" t="s">
        <v>472</v>
      </c>
      <c r="J46" s="352">
        <v>1028392732</v>
      </c>
      <c r="K46" s="352" t="s">
        <v>563</v>
      </c>
    </row>
    <row r="47" spans="2:11" x14ac:dyDescent="0.35">
      <c r="B47" s="350" t="str">
        <f>IFERROR(VLOOKUP(Government_revenues_table10[[#This Row],[Classification SFP]],[3]!Table6_GFS_codes_classification[#Data],COLUMNS($F:F)+3,FALSE),"Do not enter data")</f>
        <v>Do not enter data</v>
      </c>
      <c r="C47" s="350" t="str">
        <f>IFERROR(VLOOKUP(Government_revenues_table10[[#This Row],[Classification SFP]],[3]!Table6_GFS_codes_classification[#Data],COLUMNS($F:G)+3,FALSE),"Do not enter data")</f>
        <v>Do not enter data</v>
      </c>
      <c r="D47" s="350" t="str">
        <f>IFERROR(VLOOKUP(Government_revenues_table10[[#This Row],[Classification SFP]],[3]!Table6_GFS_codes_classification[#Data],COLUMNS($F:H)+3,FALSE),"Do not enter data")</f>
        <v>Do not enter data</v>
      </c>
      <c r="E47" s="350" t="str">
        <f>IFERROR(VLOOKUP(Government_revenues_table10[[#This Row],[Classification SFP]],[3]!Table6_GFS_codes_classification[#Data],COLUMNS($F:I)+3,FALSE),"Do not enter data")</f>
        <v>Do not enter data</v>
      </c>
      <c r="F47" s="348" t="s">
        <v>784</v>
      </c>
      <c r="G47" s="357" t="s">
        <v>493</v>
      </c>
      <c r="H47" s="348" t="s">
        <v>785</v>
      </c>
      <c r="I47" s="348" t="s">
        <v>469</v>
      </c>
      <c r="J47" s="352">
        <v>6015692500</v>
      </c>
      <c r="K47" s="352" t="s">
        <v>563</v>
      </c>
    </row>
    <row r="48" spans="2:11" x14ac:dyDescent="0.35">
      <c r="B48" s="350" t="str">
        <f>IFERROR(VLOOKUP(Government_revenues_table10[[#This Row],[Classification SFP]],[3]!Table6_GFS_codes_classification[#Data],COLUMNS($F:F)+3,FALSE),"Do not enter data")</f>
        <v>Do not enter data</v>
      </c>
      <c r="C48" s="350" t="str">
        <f>IFERROR(VLOOKUP(Government_revenues_table10[[#This Row],[Classification SFP]],[3]!Table6_GFS_codes_classification[#Data],COLUMNS($F:G)+3,FALSE),"Do not enter data")</f>
        <v>Do not enter data</v>
      </c>
      <c r="D48" s="350" t="str">
        <f>IFERROR(VLOOKUP(Government_revenues_table10[[#This Row],[Classification SFP]],[3]!Table6_GFS_codes_classification[#Data],COLUMNS($F:H)+3,FALSE),"Do not enter data")</f>
        <v>Do not enter data</v>
      </c>
      <c r="E48" s="350" t="str">
        <f>IFERROR(VLOOKUP(Government_revenues_table10[[#This Row],[Classification SFP]],[3]!Table6_GFS_codes_classification[#Data],COLUMNS($F:I)+3,FALSE),"Do not enter data")</f>
        <v>Do not enter data</v>
      </c>
      <c r="F48" s="348" t="s">
        <v>599</v>
      </c>
      <c r="G48" s="357" t="s">
        <v>493</v>
      </c>
      <c r="H48" s="348" t="s">
        <v>601</v>
      </c>
      <c r="I48" s="348" t="s">
        <v>463</v>
      </c>
      <c r="J48" s="352">
        <v>632927595414</v>
      </c>
      <c r="K48" s="352" t="s">
        <v>563</v>
      </c>
    </row>
    <row r="49" spans="2:11" x14ac:dyDescent="0.35">
      <c r="B49" s="350" t="str">
        <f>IFERROR(VLOOKUP(Government_revenues_table10[[#This Row],[Classification SFP]],[3]!Table6_GFS_codes_classification[#Data],COLUMNS($F:F)+3,FALSE),"Do not enter data")</f>
        <v>Do not enter data</v>
      </c>
      <c r="C49" s="350" t="str">
        <f>IFERROR(VLOOKUP(Government_revenues_table10[[#This Row],[Classification SFP]],[3]!Table6_GFS_codes_classification[#Data],COLUMNS($F:G)+3,FALSE),"Do not enter data")</f>
        <v>Do not enter data</v>
      </c>
      <c r="D49" s="350" t="str">
        <f>IFERROR(VLOOKUP(Government_revenues_table10[[#This Row],[Classification SFP]],[3]!Table6_GFS_codes_classification[#Data],COLUMNS($F:H)+3,FALSE),"Do not enter data")</f>
        <v>Do not enter data</v>
      </c>
      <c r="E49" s="350" t="str">
        <f>IFERROR(VLOOKUP(Government_revenues_table10[[#This Row],[Classification SFP]],[3]!Table6_GFS_codes_classification[#Data],COLUMNS($F:I)+3,FALSE),"Do not enter data")</f>
        <v>Do not enter data</v>
      </c>
      <c r="F49" s="348" t="s">
        <v>599</v>
      </c>
      <c r="G49" s="357" t="s">
        <v>493</v>
      </c>
      <c r="H49" s="348" t="s">
        <v>611</v>
      </c>
      <c r="I49" s="348" t="s">
        <v>466</v>
      </c>
      <c r="J49" s="352">
        <v>188816974170</v>
      </c>
      <c r="K49" s="352" t="s">
        <v>563</v>
      </c>
    </row>
    <row r="50" spans="2:11" x14ac:dyDescent="0.35">
      <c r="B50" s="353"/>
      <c r="C50" s="353"/>
      <c r="D50" s="353"/>
      <c r="E50" s="353"/>
      <c r="F50" s="348" t="s">
        <v>599</v>
      </c>
      <c r="G50" s="348" t="s">
        <v>493</v>
      </c>
      <c r="H50" s="348" t="s">
        <v>600</v>
      </c>
      <c r="I50" s="348" t="s">
        <v>466</v>
      </c>
      <c r="J50" s="352">
        <v>653053547795</v>
      </c>
      <c r="K50" s="352" t="s">
        <v>563</v>
      </c>
    </row>
    <row r="51" spans="2:11" x14ac:dyDescent="0.35">
      <c r="B51" s="353"/>
      <c r="C51" s="353"/>
      <c r="D51" s="353"/>
      <c r="E51" s="353"/>
      <c r="F51" s="348" t="s">
        <v>599</v>
      </c>
      <c r="G51" s="348" t="s">
        <v>493</v>
      </c>
      <c r="H51" s="348" t="s">
        <v>627</v>
      </c>
      <c r="I51" s="348" t="s">
        <v>476</v>
      </c>
      <c r="J51" s="352">
        <v>4146821078</v>
      </c>
      <c r="K51" s="352" t="s">
        <v>563</v>
      </c>
    </row>
    <row r="52" spans="2:11" x14ac:dyDescent="0.35">
      <c r="B52" s="353"/>
      <c r="C52" s="353"/>
      <c r="D52" s="353"/>
      <c r="E52" s="353"/>
      <c r="F52" s="348" t="s">
        <v>599</v>
      </c>
      <c r="G52" s="348" t="s">
        <v>493</v>
      </c>
      <c r="H52" s="348" t="s">
        <v>629</v>
      </c>
      <c r="I52" s="348" t="s">
        <v>478</v>
      </c>
      <c r="J52" s="352">
        <v>3030301080</v>
      </c>
      <c r="K52" s="352" t="s">
        <v>563</v>
      </c>
    </row>
    <row r="53" spans="2:11" x14ac:dyDescent="0.35">
      <c r="B53" s="353"/>
      <c r="C53" s="353"/>
      <c r="D53" s="353"/>
      <c r="E53" s="353"/>
      <c r="F53" s="348" t="s">
        <v>786</v>
      </c>
      <c r="G53" s="348" t="s">
        <v>493</v>
      </c>
      <c r="H53" s="348" t="s">
        <v>787</v>
      </c>
      <c r="I53" s="348" t="s">
        <v>469</v>
      </c>
      <c r="J53" s="352">
        <v>101823423050</v>
      </c>
      <c r="K53" s="352" t="s">
        <v>563</v>
      </c>
    </row>
    <row r="54" spans="2:11" x14ac:dyDescent="0.35">
      <c r="B54" s="353"/>
      <c r="C54" s="353"/>
      <c r="D54" s="353"/>
      <c r="E54" s="353"/>
      <c r="F54" s="348" t="s">
        <v>786</v>
      </c>
      <c r="G54" s="348" t="s">
        <v>493</v>
      </c>
      <c r="H54" s="348" t="s">
        <v>788</v>
      </c>
      <c r="I54" s="348" t="s">
        <v>474</v>
      </c>
      <c r="J54" s="352">
        <v>21264833837</v>
      </c>
      <c r="K54" s="352" t="s">
        <v>563</v>
      </c>
    </row>
    <row r="55" spans="2:11" x14ac:dyDescent="0.35">
      <c r="B55" s="353"/>
      <c r="C55" s="353"/>
      <c r="D55" s="353"/>
      <c r="E55" s="353"/>
      <c r="F55" s="348" t="s">
        <v>616</v>
      </c>
      <c r="G55" s="348" t="s">
        <v>493</v>
      </c>
      <c r="H55" s="348" t="s">
        <v>617</v>
      </c>
      <c r="I55" s="348" t="s">
        <v>470</v>
      </c>
      <c r="J55" s="352">
        <v>90505829697</v>
      </c>
      <c r="K55" s="352" t="s">
        <v>563</v>
      </c>
    </row>
    <row r="56" spans="2:11" x14ac:dyDescent="0.35">
      <c r="B56" s="353"/>
      <c r="C56" s="353"/>
      <c r="D56" s="353"/>
      <c r="E56" s="353"/>
      <c r="F56" s="348" t="s">
        <v>616</v>
      </c>
      <c r="G56" s="348" t="s">
        <v>493</v>
      </c>
      <c r="H56" s="348" t="s">
        <v>630</v>
      </c>
      <c r="I56" s="348" t="s">
        <v>479</v>
      </c>
      <c r="J56" s="352">
        <v>2564450077</v>
      </c>
      <c r="K56" s="352" t="s">
        <v>563</v>
      </c>
    </row>
    <row r="57" spans="2:11" x14ac:dyDescent="0.35">
      <c r="B57" s="353"/>
      <c r="C57" s="353"/>
      <c r="D57" s="353"/>
      <c r="E57" s="353"/>
      <c r="F57" s="348" t="s">
        <v>616</v>
      </c>
      <c r="G57" s="348" t="s">
        <v>493</v>
      </c>
      <c r="H57" s="348" t="s">
        <v>636</v>
      </c>
      <c r="I57" s="348" t="s">
        <v>470</v>
      </c>
      <c r="J57" s="352">
        <v>1311327449</v>
      </c>
      <c r="K57" s="352" t="s">
        <v>563</v>
      </c>
    </row>
    <row r="58" spans="2:11" x14ac:dyDescent="0.35">
      <c r="B58" s="350"/>
      <c r="C58" s="350"/>
      <c r="D58" s="350"/>
      <c r="E58" s="350"/>
      <c r="F58" s="358"/>
      <c r="J58" s="352"/>
      <c r="K58" s="352"/>
    </row>
    <row r="59" spans="2:11" ht="14.5" thickBot="1" x14ac:dyDescent="0.4"/>
    <row r="60" spans="2:11" ht="16.5" thickBot="1" x14ac:dyDescent="0.4">
      <c r="I60" s="359" t="s">
        <v>642</v>
      </c>
      <c r="J60" s="360">
        <f>SUMIF(Government_revenues_table10[Devise],"USD",Government_revenues_table10[Valeur des revenus])+(IFERROR(SUMIF(Government_revenues_table10[Devise],"&lt;&gt;USD",Government_revenues_table10[Valeur des revenus])/'[3]Partie 1 - Présentation'!$E$51,0))</f>
        <v>522273175.08196831</v>
      </c>
      <c r="K60" s="361"/>
    </row>
    <row r="61" spans="2:11" ht="14.5" thickBot="1" x14ac:dyDescent="0.4">
      <c r="J61" s="362"/>
    </row>
    <row r="62" spans="2:11" ht="16.5" thickBot="1" x14ac:dyDescent="0.4">
      <c r="I62" s="359" t="str">
        <f>"Total en "&amp;'[3]Partie 1 - Présentation'!$E$50</f>
        <v>Total en GNF</v>
      </c>
      <c r="J62" s="360">
        <f>IF('[3]Partie 1 - Présentation'!$E$50="USD",0,SUMIF(Government_revenues_table10[Devise],'[3]Partie 1 - Présentation'!$E$50,Government_revenues_table10[Valeur des revenus]))+(IFERROR(SUMIF(Government_revenues_table10[Devise],"USD",Government_revenues_table10[Valeur des revenus])*'[3]Partie 1 - Présentation'!$E$51,0))</f>
        <v>4708647819123</v>
      </c>
      <c r="K62" s="361"/>
    </row>
    <row r="65" spans="6:11" x14ac:dyDescent="0.35">
      <c r="J65" s="363"/>
    </row>
    <row r="66" spans="6:11" ht="22.5" x14ac:dyDescent="0.35">
      <c r="F66" s="364" t="s">
        <v>643</v>
      </c>
      <c r="G66" s="346"/>
      <c r="H66" s="346"/>
      <c r="I66" s="346"/>
      <c r="J66" s="346"/>
      <c r="K66" s="346"/>
    </row>
    <row r="67" spans="6:11" x14ac:dyDescent="0.35">
      <c r="F67" s="365" t="s">
        <v>644</v>
      </c>
      <c r="G67" s="365"/>
      <c r="H67" s="365"/>
      <c r="I67" s="365"/>
      <c r="J67" s="366"/>
      <c r="K67" s="366"/>
    </row>
    <row r="68" spans="6:11" x14ac:dyDescent="0.35">
      <c r="F68" s="365"/>
      <c r="G68" s="365"/>
      <c r="H68" s="365"/>
      <c r="I68" s="365"/>
      <c r="J68" s="366"/>
      <c r="K68" s="366"/>
    </row>
    <row r="69" spans="6:11" x14ac:dyDescent="0.35">
      <c r="F69" s="365"/>
      <c r="G69" s="365"/>
      <c r="H69" s="365"/>
      <c r="I69" s="365"/>
      <c r="J69" s="366"/>
      <c r="K69" s="366"/>
    </row>
    <row r="70" spans="6:11" x14ac:dyDescent="0.35">
      <c r="F70" s="365" t="s">
        <v>645</v>
      </c>
      <c r="G70" s="365" t="s">
        <v>242</v>
      </c>
      <c r="H70" s="365"/>
      <c r="I70" s="365"/>
      <c r="J70" s="366"/>
      <c r="K70" s="366"/>
    </row>
    <row r="71" spans="6:11" x14ac:dyDescent="0.35">
      <c r="F71" s="365" t="s">
        <v>646</v>
      </c>
      <c r="G71" s="365" t="s">
        <v>647</v>
      </c>
      <c r="H71" s="365"/>
      <c r="I71" s="365"/>
      <c r="J71" s="366"/>
      <c r="K71" s="366"/>
    </row>
    <row r="72" spans="6:11" x14ac:dyDescent="0.35">
      <c r="F72" s="365"/>
      <c r="G72" s="367" t="s">
        <v>230</v>
      </c>
      <c r="H72" s="367" t="s">
        <v>594</v>
      </c>
      <c r="I72" s="367" t="s">
        <v>236</v>
      </c>
      <c r="J72" s="368" t="s">
        <v>237</v>
      </c>
      <c r="K72" s="369" t="s">
        <v>234</v>
      </c>
    </row>
    <row r="73" spans="6:11" x14ac:dyDescent="0.35">
      <c r="F73" s="365"/>
      <c r="G73" s="370" t="s">
        <v>58</v>
      </c>
      <c r="H73" s="370" t="s">
        <v>648</v>
      </c>
      <c r="I73" s="370" t="s">
        <v>227</v>
      </c>
      <c r="J73" s="371"/>
      <c r="K73" s="366" t="s">
        <v>649</v>
      </c>
    </row>
    <row r="74" spans="6:11" x14ac:dyDescent="0.35">
      <c r="F74" s="365"/>
      <c r="G74" s="365" t="s">
        <v>650</v>
      </c>
      <c r="H74" s="365" t="s">
        <v>651</v>
      </c>
      <c r="I74" s="365" t="s">
        <v>227</v>
      </c>
      <c r="J74" s="366"/>
      <c r="K74" s="372" t="s">
        <v>649</v>
      </c>
    </row>
    <row r="75" spans="6:11" ht="14.5" thickBot="1" x14ac:dyDescent="0.4">
      <c r="F75" s="365"/>
      <c r="G75" s="373" t="s">
        <v>241</v>
      </c>
      <c r="H75" s="373"/>
      <c r="I75" s="373"/>
      <c r="J75" s="374">
        <f>SUM(J73:J74)</f>
        <v>0</v>
      </c>
      <c r="K75" s="372" t="s">
        <v>649</v>
      </c>
    </row>
    <row r="76" spans="6:11" ht="14.5" thickTop="1" x14ac:dyDescent="0.35">
      <c r="F76" s="365" t="s">
        <v>652</v>
      </c>
      <c r="G76" s="365" t="s">
        <v>653</v>
      </c>
      <c r="H76" s="365"/>
      <c r="I76" s="365"/>
      <c r="J76" s="366"/>
      <c r="K76" s="366"/>
    </row>
    <row r="77" spans="6:11" x14ac:dyDescent="0.35">
      <c r="F77" s="365" t="s">
        <v>654</v>
      </c>
      <c r="G77" s="365" t="s">
        <v>653</v>
      </c>
      <c r="H77" s="365"/>
      <c r="I77" s="365"/>
      <c r="J77" s="366"/>
      <c r="K77" s="366"/>
    </row>
    <row r="78" spans="6:11" x14ac:dyDescent="0.35">
      <c r="F78" s="365" t="s">
        <v>655</v>
      </c>
      <c r="G78" s="365" t="s">
        <v>653</v>
      </c>
      <c r="H78" s="365"/>
      <c r="I78" s="365"/>
      <c r="J78" s="366"/>
      <c r="K78" s="366"/>
    </row>
    <row r="79" spans="6:11" x14ac:dyDescent="0.35">
      <c r="F79" s="365"/>
      <c r="G79" s="365"/>
      <c r="H79" s="365"/>
      <c r="I79" s="365"/>
      <c r="J79" s="366"/>
      <c r="K79" s="366"/>
    </row>
    <row r="80" spans="6:11" x14ac:dyDescent="0.35">
      <c r="F80" s="365"/>
      <c r="G80" s="365"/>
      <c r="H80" s="365"/>
      <c r="I80" s="365"/>
      <c r="J80" s="366"/>
      <c r="K80" s="366"/>
    </row>
    <row r="81" spans="2:11" x14ac:dyDescent="0.35">
      <c r="F81" s="365"/>
      <c r="G81" s="365"/>
      <c r="H81" s="365"/>
      <c r="I81" s="365"/>
      <c r="J81" s="366"/>
      <c r="K81" s="366"/>
    </row>
    <row r="82" spans="2:11" x14ac:dyDescent="0.35">
      <c r="F82" s="365"/>
      <c r="G82" s="365"/>
      <c r="H82" s="365"/>
      <c r="I82" s="365"/>
      <c r="J82" s="366"/>
      <c r="K82" s="366"/>
    </row>
    <row r="83" spans="2:11" x14ac:dyDescent="0.35">
      <c r="F83" s="365"/>
      <c r="G83" s="365"/>
      <c r="H83" s="365"/>
      <c r="I83" s="365"/>
      <c r="J83" s="366"/>
      <c r="K83" s="366"/>
    </row>
    <row r="84" spans="2:11" x14ac:dyDescent="0.35">
      <c r="F84" s="365"/>
      <c r="G84" s="365"/>
      <c r="H84" s="365"/>
      <c r="I84" s="365"/>
      <c r="J84" s="366"/>
      <c r="K84" s="366"/>
    </row>
    <row r="85" spans="2:11" ht="16" x14ac:dyDescent="0.35">
      <c r="F85" s="333"/>
      <c r="G85" s="333"/>
      <c r="H85" s="333"/>
      <c r="I85" s="333"/>
      <c r="J85" s="333"/>
      <c r="K85" s="333"/>
    </row>
    <row r="88" spans="2:11" ht="16.5" thickBot="1" x14ac:dyDescent="0.4">
      <c r="B88" s="375" t="s">
        <v>571</v>
      </c>
      <c r="C88" s="375"/>
      <c r="D88" s="375"/>
      <c r="E88" s="375"/>
      <c r="F88" s="375"/>
      <c r="G88" s="375"/>
      <c r="H88" s="375"/>
      <c r="I88" s="375"/>
      <c r="J88" s="375"/>
      <c r="K88" s="375"/>
    </row>
    <row r="89" spans="2:11" ht="16.5" thickBot="1" x14ac:dyDescent="0.4">
      <c r="B89" s="376" t="s">
        <v>572</v>
      </c>
      <c r="C89" s="376"/>
      <c r="D89" s="376"/>
      <c r="E89" s="376"/>
      <c r="F89" s="376"/>
      <c r="G89" s="376"/>
      <c r="H89" s="376"/>
      <c r="I89" s="376"/>
      <c r="J89" s="376"/>
      <c r="K89" s="376"/>
    </row>
    <row r="90" spans="2:11" ht="16.5" thickBot="1" x14ac:dyDescent="0.4">
      <c r="B90" s="377" t="s">
        <v>573</v>
      </c>
      <c r="C90" s="377"/>
      <c r="D90" s="377"/>
      <c r="E90" s="377"/>
      <c r="F90" s="377"/>
      <c r="G90" s="377"/>
      <c r="H90" s="377"/>
      <c r="I90" s="377"/>
      <c r="J90" s="377"/>
      <c r="K90" s="377"/>
    </row>
    <row r="91" spans="2:11" ht="16" x14ac:dyDescent="0.35">
      <c r="B91" s="378" t="s">
        <v>574</v>
      </c>
      <c r="C91" s="378"/>
      <c r="D91" s="378"/>
      <c r="E91" s="378"/>
      <c r="F91" s="378"/>
      <c r="G91" s="378"/>
      <c r="H91" s="378"/>
      <c r="I91" s="378"/>
      <c r="J91" s="378"/>
      <c r="K91" s="378"/>
    </row>
    <row r="92" spans="2:11" ht="16.5" thickBot="1" x14ac:dyDescent="0.4">
      <c r="B92" s="336"/>
      <c r="C92" s="336"/>
      <c r="D92" s="336"/>
      <c r="E92" s="336"/>
      <c r="F92" s="336"/>
      <c r="G92" s="336"/>
      <c r="H92" s="314"/>
      <c r="I92" s="314"/>
      <c r="J92" s="314"/>
      <c r="K92" s="314"/>
    </row>
    <row r="93" spans="2:11" ht="19" x14ac:dyDescent="0.35">
      <c r="F93" s="337" t="s">
        <v>575</v>
      </c>
      <c r="G93" s="300"/>
      <c r="H93" s="338"/>
      <c r="I93" s="300"/>
      <c r="J93" s="338"/>
      <c r="K93" s="338"/>
    </row>
    <row r="94" spans="2:11" ht="16" x14ac:dyDescent="0.35">
      <c r="F94" s="473" t="s">
        <v>576</v>
      </c>
      <c r="G94" s="473"/>
      <c r="H94" s="473"/>
      <c r="I94" s="300"/>
    </row>
    <row r="104" spans="14:14" x14ac:dyDescent="0.35">
      <c r="N104" s="379"/>
    </row>
    <row r="105" spans="14:14" x14ac:dyDescent="0.35">
      <c r="N105" s="379"/>
    </row>
    <row r="123" spans="2:14" s="300" customFormat="1" ht="16.5" thickBot="1" x14ac:dyDescent="0.4">
      <c r="B123" s="348"/>
      <c r="C123" s="348"/>
      <c r="D123" s="348"/>
      <c r="E123" s="348"/>
      <c r="F123" s="348"/>
      <c r="G123" s="348"/>
      <c r="H123" s="348"/>
      <c r="I123" s="348"/>
      <c r="J123" s="348"/>
      <c r="K123" s="348"/>
      <c r="L123" s="375"/>
      <c r="M123" s="375"/>
      <c r="N123" s="375"/>
    </row>
    <row r="124" spans="2:14" s="300" customFormat="1" ht="16.5" thickBot="1" x14ac:dyDescent="0.4">
      <c r="B124" s="348"/>
      <c r="C124" s="348"/>
      <c r="D124" s="348"/>
      <c r="E124" s="348"/>
      <c r="F124" s="348"/>
      <c r="G124" s="348"/>
      <c r="H124" s="348"/>
      <c r="I124" s="348"/>
      <c r="J124" s="348"/>
      <c r="K124" s="348"/>
      <c r="L124" s="376"/>
      <c r="M124" s="376"/>
      <c r="N124" s="376"/>
    </row>
    <row r="125" spans="2:14" s="300" customFormat="1" ht="16.5" thickBot="1" x14ac:dyDescent="0.4">
      <c r="B125" s="348"/>
      <c r="C125" s="348"/>
      <c r="D125" s="348"/>
      <c r="E125" s="348"/>
      <c r="F125" s="348"/>
      <c r="G125" s="348"/>
      <c r="H125" s="348"/>
      <c r="I125" s="348"/>
      <c r="J125" s="348"/>
      <c r="K125" s="348"/>
      <c r="L125" s="377"/>
      <c r="M125" s="377"/>
      <c r="N125" s="377"/>
    </row>
    <row r="126" spans="2:14" s="300" customFormat="1" ht="16" x14ac:dyDescent="0.35">
      <c r="B126" s="348"/>
      <c r="C126" s="348"/>
      <c r="D126" s="348"/>
      <c r="E126" s="348"/>
      <c r="F126" s="348"/>
      <c r="G126" s="348"/>
      <c r="H126" s="348"/>
      <c r="I126" s="348"/>
      <c r="J126" s="348"/>
      <c r="K126" s="348"/>
      <c r="L126" s="378"/>
      <c r="M126" s="378"/>
      <c r="N126" s="378"/>
    </row>
    <row r="127" spans="2:14" s="314" customFormat="1" ht="16" x14ac:dyDescent="0.35">
      <c r="B127" s="348"/>
      <c r="C127" s="348"/>
      <c r="D127" s="348"/>
      <c r="E127" s="348"/>
      <c r="F127" s="348"/>
      <c r="G127" s="348"/>
      <c r="H127" s="348"/>
      <c r="I127" s="348"/>
      <c r="J127" s="348"/>
      <c r="K127" s="348"/>
    </row>
  </sheetData>
  <sheetProtection insertRows="0"/>
  <protectedRanges>
    <protectedRange algorithmName="SHA-512" hashValue="19r0bVvPR7yZA0UiYij7Tv1CBk3noIABvFePbLhCJ4nk3L6A+Fy+RdPPS3STf+a52x4pG2PQK4FAkXK9epnlIA==" saltValue="gQC4yrLvnbJqxYZ0KSEoZA==" spinCount="100000" sqref="I58:K58 F58:G58" name="Government revenues"/>
    <protectedRange algorithmName="SHA-512" hashValue="19r0bVvPR7yZA0UiYij7Tv1CBk3noIABvFePbLhCJ4nk3L6A+Fy+RdPPS3STf+a52x4pG2PQK4FAkXK9epnlIA==" saltValue="gQC4yrLvnbJqxYZ0KSEoZA==" spinCount="100000" sqref="I22:K57 F22:G57" name="Government revenues_1"/>
  </protectedRanges>
  <mergeCells count="18">
    <mergeCell ref="F9:J9"/>
    <mergeCell ref="M9:N9"/>
    <mergeCell ref="F10:J10"/>
    <mergeCell ref="M10:N14"/>
    <mergeCell ref="F11:J11"/>
    <mergeCell ref="F12:J12"/>
    <mergeCell ref="F13:J13"/>
    <mergeCell ref="F14:J14"/>
    <mergeCell ref="M27:N27"/>
    <mergeCell ref="M28:N28"/>
    <mergeCell ref="P31:U31"/>
    <mergeCell ref="F94:H94"/>
    <mergeCell ref="F15:J15"/>
    <mergeCell ref="F16:N16"/>
    <mergeCell ref="M19:N19"/>
    <mergeCell ref="F20:J20"/>
    <mergeCell ref="M21:N21"/>
    <mergeCell ref="M22:N26"/>
  </mergeCells>
  <dataValidations count="12">
    <dataValidation type="whole" allowBlank="1" showInputMessage="1" showErrorMessage="1" sqref="M18:N21" xr:uid="{84B326BC-6938-4D64-BE0C-3DE9A8FEE204}">
      <formula1>444</formula1>
      <formula2>445</formula2>
    </dataValidation>
    <dataValidation type="whole" allowBlank="1" showInputMessage="1" showErrorMessage="1" errorTitle="Veuillez ne pas modifier" error="Veuillez ne pas modifier ces cellules" sqref="K21" xr:uid="{5DF3F679-E6E6-4249-AA37-1E26491A54C8}">
      <formula1>4</formula1>
      <formula2>5</formula2>
    </dataValidation>
    <dataValidation type="decimal" allowBlank="1" showInputMessage="1" showErrorMessage="1" errorTitle="Veuillez ne pas modifier" error="Veuillez ne pas modifier ces cellules" sqref="B92:G92" xr:uid="{7A618442-6406-41F8-9249-3A67CD45CF93}">
      <formula1>10000</formula1>
      <formula2>500000</formula2>
    </dataValidation>
    <dataValidation type="whole" allowBlank="1" showInputMessage="1" showErrorMessage="1" errorTitle="Veuillez ne pas modifier" error="Veuillez ne pas modifier ces cellules" sqref="F18 F21 M22:N28 B88:B91 F20:K20" xr:uid="{17CB8892-3600-4ABC-9A5A-FBAEDCCD6022}">
      <formula1>444</formula1>
      <formula2>445</formula2>
    </dataValidation>
    <dataValidation type="whole" errorStyle="warning" allowBlank="1" showInputMessage="1" showErrorMessage="1" errorTitle="Veuillez ne pas remplir" error="Ces cellules seront complétées automatiquement" sqref="J60 J62" xr:uid="{94436607-95F2-493D-8F9C-4249329960C4}">
      <formula1>44444</formula1>
      <formula2>44445</formula2>
    </dataValidation>
    <dataValidation allowBlank="1" showInputMessage="1" showErrorMessage="1" errorTitle="Veuillez ne pas modifier" error="Veuillez ne pas modifier ces cellules" sqref="I21 F94:H94" xr:uid="{D90258DD-89AE-4C03-AC7E-40A1FE7DD769}"/>
    <dataValidation type="list" showDropDown="1" showInputMessage="1" showErrorMessage="1" errorTitle="Veuillez ne pas modifier" error="Veuillez ne pas modifier ces cellules" sqref="M29:N29" xr:uid="{1A450DF1-93F5-4A68-B0E0-376DA3B6A700}">
      <formula1>"#ERROR!"</formula1>
    </dataValidation>
    <dataValidation type="textLength" allowBlank="1" showInputMessage="1" showErrorMessage="1" errorTitle="Veuillez ne pas modifier" error="Veuillez ne pas modifier ces cellules" sqref="F66:K67 G21:H21 G18:K18 J20:J21" xr:uid="{E6642C13-B53A-4B85-A365-2DBA0D0E4199}">
      <formula1>10000</formula1>
      <formula2>50000</formula2>
    </dataValidation>
    <dataValidation type="whole" allowBlank="1" showInputMessage="1" showErrorMessage="1" errorTitle="Veuillez ne pas modifier" error="Veuillez ne pas modifier ces cellules" sqref="F93:H93 F85:K87 L120:N122 I93:K94 L128:N129" xr:uid="{41285FEB-BCC3-4089-9FF2-38DABE9FFFC1}">
      <formula1>10000</formula1>
      <formula2>50000</formula2>
    </dataValidation>
    <dataValidation allowBlank="1" showInputMessage="1" showErrorMessage="1" promptTitle="Nom du flux de revenus" prompt="Veuillez saisir le nom des flux de revenus ici._x000a__x000a_Inclure uniquement les paiements effectués au nom des entreprises. NE PAS inclure les revenus au nom de particuliers, tels que PAYE, etc..." sqref="H22:H58" xr:uid="{1ACB8283-64E0-4FF8-A3DB-EDAFDFBBF7FF}"/>
    <dataValidation type="list" allowBlank="1" showInputMessage="1" showErrorMessage="1" sqref="F22:F58" xr:uid="{68884930-700C-4BAC-81AB-037974AF3328}">
      <formula1>GFS_list</formula1>
    </dataValidation>
    <dataValidation type="decimal" operator="greaterThanOrEqual" allowBlank="1" showInputMessage="1" showErrorMessage="1" errorTitle="Nombre" error="Veuillez saisir uniquement des chiffres dans cette cellule. " promptTitle="Valeur du flux de revenu" prompt="Veuillez indiquer le montant total du flux de revenus, tels que divulgués par la gouvernement, incluant également les revenus non-rapprochés." sqref="J22:J58" xr:uid="{BEEBEA75-DAA9-4F4D-98BD-4E54385CC5F8}">
      <formula1>0</formula1>
    </dataValidation>
  </dataValidations>
  <hyperlinks>
    <hyperlink ref="M19" r:id="rId1" location="r5-1" display="EITI Requirement 5.1" xr:uid="{60268B6B-B3F9-4C08-94FF-38512C85A1F1}"/>
    <hyperlink ref="F16:N16" r:id="rId2" display="If you have any questions, please contact data@eiti.org" xr:uid="{F79EF929-6980-49D6-B3D3-D392E98E2614}"/>
    <hyperlink ref="F20" r:id="rId3" location="r4-1" display="EITI Requirement 4.1" xr:uid="{1518BCC6-D7E8-472E-8D2B-3ADDA62810CA}"/>
    <hyperlink ref="F20:J20" r:id="rId4" location="r4-1" display=" Exigence ITIE 4.1.d.: Divulgation exhaustive de la part du gouvernement " xr:uid="{FA9AFF4C-1221-46AA-820F-95FBB4ABA3B3}"/>
    <hyperlink ref="B90:G90" r:id="rId5" display="Pour la version la plus récente des modèles de données résumées, consultez https://eiti.org/fr/document/modele-donnees-resumees-itie" xr:uid="{365BC409-111D-4022-A134-3B73764291F8}"/>
    <hyperlink ref="B89:G89" r:id="rId6" display="Vous voulez en savoir plus sur votre pays ? Vérifiez si votre pays met en œuvre la Norme ITIE en visitant https://eiti.org/countries" xr:uid="{1221698A-97B4-4CB0-99D8-CD43A7EF6352}"/>
    <hyperlink ref="B91:G91" r:id="rId7" display="Give us your feedback or report a conflict in the data! Write to us at  data@eiti.org" xr:uid="{58584EDA-AA59-4AA6-BA98-D1A440A7EEF3}"/>
    <hyperlink ref="M28:N28" r:id="rId8" display="or, https://www.imf.org/external/np/sta/gfsm/" xr:uid="{A9E3D769-5B1D-4BF0-9F60-280CBA41711A}"/>
    <hyperlink ref="M27:N27" r:id="rId9" display="Pour plus d’orientations, visitez la page https://eiti.org/fr/document/modele-donnees-resumees-itie" xr:uid="{B3E74938-6BA6-4DBC-9552-34308841A465}"/>
    <hyperlink ref="M19:N19" r:id="rId10" location="r5-1" display="Exigence ITIE 5.1.b: Classification des revenus" xr:uid="{A1E9F9B8-13B7-48D5-9559-E1EFBBC4D6A3}"/>
  </hyperlinks>
  <pageMargins left="0.7" right="0.7" top="0.75" bottom="0.75" header="0.3" footer="0.3"/>
  <pageSetup paperSize="9" orientation="portrait" r:id="rId11"/>
  <colBreaks count="1" manualBreakCount="1">
    <brk id="12" max="1048575" man="1"/>
  </colBreaks>
  <drawing r:id="rId12"/>
  <tableParts count="1">
    <tablePart r:id="rId1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B4E9A-DBD2-4324-88BA-8E3E891AFD69}">
  <dimension ref="B1:O240"/>
  <sheetViews>
    <sheetView showGridLines="0" topLeftCell="F193" zoomScale="85" zoomScaleNormal="85" workbookViewId="0">
      <selection activeCell="J208" sqref="J208"/>
    </sheetView>
  </sheetViews>
  <sheetFormatPr baseColWidth="10" defaultColWidth="8" defaultRowHeight="14" x14ac:dyDescent="0.35"/>
  <cols>
    <col min="1" max="1" width="3.33203125" style="348" customWidth="1"/>
    <col min="2" max="2" width="9.75" style="348" bestFit="1" customWidth="1"/>
    <col min="3" max="3" width="15.08203125" style="348" customWidth="1"/>
    <col min="4" max="4" width="16" style="348" customWidth="1"/>
    <col min="5" max="5" width="16.75" style="348" customWidth="1"/>
    <col min="6" max="6" width="15.08203125" style="348" customWidth="1"/>
    <col min="7" max="7" width="20.58203125" style="348" customWidth="1"/>
    <col min="8" max="8" width="44.75" style="348" customWidth="1"/>
    <col min="9" max="9" width="11.58203125" style="348" customWidth="1"/>
    <col min="10" max="10" width="20.08203125" style="348" customWidth="1"/>
    <col min="11" max="11" width="34.25" style="348" bestFit="1" customWidth="1"/>
    <col min="12" max="12" width="17.5" style="348" customWidth="1"/>
    <col min="13" max="13" width="8" style="348"/>
    <col min="14" max="14" width="13.25" style="348" customWidth="1"/>
    <col min="15" max="16" width="8" style="348"/>
    <col min="17" max="33" width="13.83203125" style="348" customWidth="1"/>
    <col min="34" max="16384" width="8" style="348"/>
  </cols>
  <sheetData>
    <row r="1" spans="3:12" hidden="1" x14ac:dyDescent="0.35"/>
    <row r="2" spans="3:12" ht="16" hidden="1" x14ac:dyDescent="0.35">
      <c r="C2" s="300"/>
      <c r="D2" s="300"/>
      <c r="E2" s="300"/>
      <c r="F2" s="300"/>
      <c r="G2" s="300"/>
      <c r="H2" s="300"/>
    </row>
    <row r="3" spans="3:12" ht="16" hidden="1" x14ac:dyDescent="0.35">
      <c r="C3" s="300"/>
      <c r="D3" s="300"/>
      <c r="E3" s="300"/>
      <c r="F3" s="300"/>
      <c r="G3" s="300"/>
      <c r="H3" s="300"/>
    </row>
    <row r="4" spans="3:12" ht="16" hidden="1" x14ac:dyDescent="0.35">
      <c r="C4" s="300"/>
      <c r="D4" s="300"/>
      <c r="E4" s="300"/>
      <c r="F4" s="300"/>
      <c r="G4" s="300"/>
      <c r="H4" s="300"/>
      <c r="K4" s="301" t="s">
        <v>450</v>
      </c>
    </row>
    <row r="5" spans="3:12" ht="16" hidden="1" x14ac:dyDescent="0.35">
      <c r="C5" s="300"/>
      <c r="D5" s="300"/>
      <c r="E5" s="300"/>
      <c r="F5" s="300"/>
      <c r="G5" s="300"/>
      <c r="H5" s="300"/>
      <c r="K5" s="301" t="str">
        <f>[3]Introduction!G4</f>
        <v>AAAA-MM-JJ</v>
      </c>
    </row>
    <row r="6" spans="3:12" ht="16" hidden="1" x14ac:dyDescent="0.35">
      <c r="C6" s="300"/>
      <c r="D6" s="300"/>
      <c r="E6" s="300"/>
      <c r="F6" s="300"/>
      <c r="G6" s="300"/>
      <c r="H6" s="300"/>
    </row>
    <row r="7" spans="3:12" ht="16" hidden="1" x14ac:dyDescent="0.35">
      <c r="C7" s="300"/>
      <c r="D7" s="300"/>
      <c r="E7" s="300"/>
      <c r="F7" s="300"/>
      <c r="G7" s="300"/>
      <c r="H7" s="300"/>
    </row>
    <row r="9" spans="3:12" ht="36.75" customHeight="1" x14ac:dyDescent="0.35">
      <c r="C9" s="302" t="s">
        <v>656</v>
      </c>
      <c r="D9" s="380"/>
      <c r="E9" s="380"/>
      <c r="F9" s="381"/>
      <c r="G9" s="380"/>
      <c r="H9" s="380"/>
      <c r="I9" s="380"/>
      <c r="J9" s="380"/>
      <c r="K9" s="380"/>
      <c r="L9" s="380"/>
    </row>
    <row r="10" spans="3:12" ht="21" customHeight="1" x14ac:dyDescent="0.35">
      <c r="C10" s="489" t="s">
        <v>452</v>
      </c>
      <c r="D10" s="489"/>
      <c r="E10" s="489"/>
      <c r="F10" s="489"/>
      <c r="G10" s="339"/>
      <c r="H10" s="339"/>
      <c r="I10" s="382"/>
      <c r="J10" s="339"/>
      <c r="K10" s="339"/>
      <c r="L10" s="339"/>
    </row>
    <row r="11" spans="3:12" ht="15.65" customHeight="1" x14ac:dyDescent="0.35">
      <c r="C11" s="490" t="s">
        <v>657</v>
      </c>
      <c r="D11" s="490"/>
      <c r="E11" s="490"/>
      <c r="F11" s="490"/>
      <c r="G11" s="490"/>
      <c r="H11" s="340"/>
      <c r="I11" s="490"/>
      <c r="J11" s="490"/>
      <c r="K11" s="490"/>
      <c r="L11" s="380"/>
    </row>
    <row r="12" spans="3:12" ht="15.65" customHeight="1" x14ac:dyDescent="0.35">
      <c r="C12" s="490" t="s">
        <v>658</v>
      </c>
      <c r="D12" s="490"/>
      <c r="E12" s="490"/>
      <c r="F12" s="490"/>
      <c r="G12" s="490"/>
      <c r="H12" s="340"/>
      <c r="I12" s="490"/>
      <c r="J12" s="490"/>
      <c r="K12" s="490"/>
      <c r="L12" s="380"/>
    </row>
    <row r="13" spans="3:12" ht="15.65" customHeight="1" x14ac:dyDescent="0.35">
      <c r="C13" s="490" t="s">
        <v>659</v>
      </c>
      <c r="D13" s="490"/>
      <c r="E13" s="490"/>
      <c r="F13" s="490"/>
      <c r="G13" s="490"/>
      <c r="H13" s="340"/>
      <c r="I13" s="490"/>
      <c r="J13" s="490"/>
      <c r="K13" s="490"/>
      <c r="L13" s="380"/>
    </row>
    <row r="14" spans="3:12" ht="15.65" customHeight="1" x14ac:dyDescent="0.35">
      <c r="C14" s="490" t="s">
        <v>660</v>
      </c>
      <c r="D14" s="490"/>
      <c r="E14" s="490"/>
      <c r="F14" s="490"/>
      <c r="G14" s="490"/>
      <c r="H14" s="340"/>
      <c r="I14" s="490"/>
      <c r="J14" s="490"/>
      <c r="K14" s="490"/>
      <c r="L14" s="380"/>
    </row>
    <row r="15" spans="3:12" ht="30" customHeight="1" x14ac:dyDescent="0.35">
      <c r="C15" s="490" t="s">
        <v>661</v>
      </c>
      <c r="D15" s="490"/>
      <c r="E15" s="490"/>
      <c r="F15" s="490"/>
      <c r="G15" s="490"/>
      <c r="H15" s="340"/>
      <c r="I15" s="490"/>
      <c r="J15" s="490"/>
      <c r="K15" s="490"/>
      <c r="L15" s="380"/>
    </row>
    <row r="16" spans="3:12" ht="16" x14ac:dyDescent="0.35">
      <c r="C16" s="483" t="s">
        <v>457</v>
      </c>
      <c r="D16" s="483"/>
      <c r="E16" s="483"/>
      <c r="F16" s="483"/>
      <c r="G16" s="483"/>
      <c r="H16" s="483"/>
      <c r="I16" s="483"/>
      <c r="J16" s="483"/>
      <c r="K16" s="483"/>
      <c r="L16" s="380"/>
    </row>
    <row r="18" spans="2:14" ht="22.5" x14ac:dyDescent="0.35">
      <c r="C18" s="497" t="s">
        <v>662</v>
      </c>
      <c r="D18" s="497"/>
      <c r="E18" s="497"/>
      <c r="F18" s="497"/>
      <c r="G18" s="497"/>
      <c r="H18" s="497"/>
      <c r="I18" s="497"/>
      <c r="J18" s="497"/>
      <c r="K18" s="497"/>
    </row>
    <row r="19" spans="2:14" ht="14.25" customHeight="1" x14ac:dyDescent="0.35"/>
    <row r="20" spans="2:14" x14ac:dyDescent="0.35">
      <c r="C20" s="498" t="s">
        <v>663</v>
      </c>
      <c r="D20" s="498"/>
      <c r="E20" s="498"/>
      <c r="F20" s="498"/>
      <c r="G20" s="498"/>
      <c r="H20" s="498"/>
      <c r="I20" s="498"/>
      <c r="J20" s="498"/>
      <c r="K20" s="499"/>
      <c r="L20" s="383"/>
      <c r="M20" s="383"/>
      <c r="N20" s="383"/>
    </row>
    <row r="21" spans="2:14" ht="28" x14ac:dyDescent="0.35">
      <c r="B21" s="348" t="s">
        <v>230</v>
      </c>
      <c r="C21" s="348" t="s">
        <v>243</v>
      </c>
      <c r="D21" s="348" t="s">
        <v>236</v>
      </c>
      <c r="E21" s="348" t="s">
        <v>664</v>
      </c>
      <c r="F21" s="348" t="s">
        <v>665</v>
      </c>
      <c r="G21" s="348" t="s">
        <v>244</v>
      </c>
      <c r="H21" s="348" t="s">
        <v>666</v>
      </c>
      <c r="I21" s="351" t="s">
        <v>245</v>
      </c>
      <c r="J21" s="348" t="s">
        <v>667</v>
      </c>
      <c r="K21" s="348" t="s">
        <v>668</v>
      </c>
      <c r="L21" s="348" t="s">
        <v>669</v>
      </c>
      <c r="M21" s="348" t="s">
        <v>670</v>
      </c>
      <c r="N21" s="348" t="s">
        <v>246</v>
      </c>
    </row>
    <row r="22" spans="2:14" ht="26.25" customHeight="1" x14ac:dyDescent="0.35">
      <c r="B22" s="348" t="s">
        <v>493</v>
      </c>
      <c r="C22" s="348" t="s">
        <v>521</v>
      </c>
      <c r="D22" s="348" t="s">
        <v>463</v>
      </c>
      <c r="E22" s="348" t="s">
        <v>612</v>
      </c>
      <c r="F22" s="348" t="s">
        <v>247</v>
      </c>
      <c r="G22" s="348" t="s">
        <v>49</v>
      </c>
      <c r="H22" s="348" t="s">
        <v>568</v>
      </c>
      <c r="I22" s="348" t="s">
        <v>563</v>
      </c>
      <c r="J22" s="384">
        <v>10976072881</v>
      </c>
      <c r="K22" s="348" t="s">
        <v>247</v>
      </c>
      <c r="L22" s="348" t="s">
        <v>465</v>
      </c>
      <c r="M22" s="348" t="s">
        <v>465</v>
      </c>
    </row>
    <row r="23" spans="2:14" x14ac:dyDescent="0.35">
      <c r="B23" s="348" t="s">
        <v>493</v>
      </c>
      <c r="C23" s="348" t="s">
        <v>521</v>
      </c>
      <c r="D23" s="348" t="s">
        <v>463</v>
      </c>
      <c r="E23" s="348" t="s">
        <v>614</v>
      </c>
      <c r="F23" s="348" t="s">
        <v>247</v>
      </c>
      <c r="G23" s="348" t="s">
        <v>49</v>
      </c>
      <c r="H23" s="348" t="s">
        <v>568</v>
      </c>
      <c r="I23" s="348" t="s">
        <v>563</v>
      </c>
      <c r="J23" s="384">
        <v>188163282</v>
      </c>
      <c r="K23" s="348" t="s">
        <v>247</v>
      </c>
      <c r="L23" s="348" t="s">
        <v>465</v>
      </c>
      <c r="M23" s="348" t="s">
        <v>465</v>
      </c>
    </row>
    <row r="24" spans="2:14" x14ac:dyDescent="0.35">
      <c r="B24" s="348" t="s">
        <v>493</v>
      </c>
      <c r="C24" s="348" t="s">
        <v>521</v>
      </c>
      <c r="D24" s="348" t="s">
        <v>463</v>
      </c>
      <c r="E24" s="348" t="s">
        <v>615</v>
      </c>
      <c r="F24" s="348" t="s">
        <v>247</v>
      </c>
      <c r="G24" s="348" t="s">
        <v>49</v>
      </c>
      <c r="H24" s="348" t="s">
        <v>568</v>
      </c>
      <c r="I24" s="348" t="s">
        <v>563</v>
      </c>
      <c r="J24" s="384">
        <v>75381456</v>
      </c>
      <c r="K24" s="348" t="s">
        <v>247</v>
      </c>
      <c r="L24" s="348" t="s">
        <v>465</v>
      </c>
      <c r="M24" s="348" t="s">
        <v>465</v>
      </c>
    </row>
    <row r="25" spans="2:14" x14ac:dyDescent="0.35">
      <c r="B25" s="348" t="s">
        <v>493</v>
      </c>
      <c r="C25" s="348" t="s">
        <v>521</v>
      </c>
      <c r="D25" s="348" t="s">
        <v>463</v>
      </c>
      <c r="E25" s="348" t="s">
        <v>641</v>
      </c>
      <c r="F25" s="348" t="s">
        <v>247</v>
      </c>
      <c r="G25" s="348" t="s">
        <v>49</v>
      </c>
      <c r="H25" s="348" t="s">
        <v>568</v>
      </c>
      <c r="I25" s="348" t="s">
        <v>563</v>
      </c>
      <c r="J25" s="384">
        <v>36704591</v>
      </c>
      <c r="K25" s="348" t="s">
        <v>247</v>
      </c>
      <c r="L25" s="348" t="s">
        <v>465</v>
      </c>
      <c r="M25" s="348" t="s">
        <v>465</v>
      </c>
    </row>
    <row r="26" spans="2:14" x14ac:dyDescent="0.35">
      <c r="B26" s="348" t="s">
        <v>493</v>
      </c>
      <c r="C26" s="348" t="s">
        <v>521</v>
      </c>
      <c r="D26" s="348" t="s">
        <v>463</v>
      </c>
      <c r="E26" s="348" t="s">
        <v>607</v>
      </c>
      <c r="F26" s="348" t="s">
        <v>247</v>
      </c>
      <c r="G26" s="348" t="s">
        <v>49</v>
      </c>
      <c r="H26" s="348" t="s">
        <v>568</v>
      </c>
      <c r="I26" s="348" t="s">
        <v>563</v>
      </c>
      <c r="J26" s="384">
        <v>7876522400</v>
      </c>
      <c r="K26" s="348" t="s">
        <v>247</v>
      </c>
      <c r="L26" s="348" t="s">
        <v>465</v>
      </c>
      <c r="M26" s="348" t="s">
        <v>465</v>
      </c>
    </row>
    <row r="27" spans="2:14" x14ac:dyDescent="0.35">
      <c r="B27" s="348" t="s">
        <v>493</v>
      </c>
      <c r="C27" s="348" t="s">
        <v>521</v>
      </c>
      <c r="D27" s="348" t="s">
        <v>463</v>
      </c>
      <c r="E27" s="348" t="s">
        <v>628</v>
      </c>
      <c r="F27" s="348" t="s">
        <v>247</v>
      </c>
      <c r="G27" s="348" t="s">
        <v>49</v>
      </c>
      <c r="H27" s="348" t="s">
        <v>568</v>
      </c>
      <c r="I27" s="348" t="s">
        <v>563</v>
      </c>
      <c r="J27" s="384">
        <v>74907252</v>
      </c>
      <c r="K27" s="348" t="s">
        <v>247</v>
      </c>
      <c r="L27" s="348" t="s">
        <v>465</v>
      </c>
      <c r="M27" s="348" t="s">
        <v>465</v>
      </c>
    </row>
    <row r="28" spans="2:14" x14ac:dyDescent="0.35">
      <c r="B28" s="348" t="s">
        <v>493</v>
      </c>
      <c r="C28" s="348" t="s">
        <v>521</v>
      </c>
      <c r="D28" s="348" t="s">
        <v>466</v>
      </c>
      <c r="E28" s="348" t="s">
        <v>600</v>
      </c>
      <c r="F28" s="348" t="s">
        <v>49</v>
      </c>
      <c r="G28" s="348" t="s">
        <v>49</v>
      </c>
      <c r="H28" s="348" t="s">
        <v>568</v>
      </c>
      <c r="I28" s="348" t="s">
        <v>563</v>
      </c>
      <c r="J28" s="384">
        <v>4470097108</v>
      </c>
      <c r="K28" s="348" t="s">
        <v>247</v>
      </c>
      <c r="L28" s="348" t="s">
        <v>465</v>
      </c>
      <c r="M28" s="348" t="s">
        <v>465</v>
      </c>
    </row>
    <row r="29" spans="2:14" x14ac:dyDescent="0.35">
      <c r="B29" s="348" t="s">
        <v>493</v>
      </c>
      <c r="C29" s="348" t="s">
        <v>521</v>
      </c>
      <c r="D29" s="348" t="s">
        <v>466</v>
      </c>
      <c r="E29" s="348" t="s">
        <v>603</v>
      </c>
      <c r="F29" s="348" t="s">
        <v>247</v>
      </c>
      <c r="G29" s="348" t="s">
        <v>49</v>
      </c>
      <c r="H29" s="348" t="s">
        <v>568</v>
      </c>
      <c r="I29" s="348" t="s">
        <v>563</v>
      </c>
      <c r="J29" s="384">
        <v>2633917737</v>
      </c>
      <c r="K29" s="348" t="s">
        <v>247</v>
      </c>
      <c r="L29" s="348" t="s">
        <v>465</v>
      </c>
      <c r="M29" s="348" t="s">
        <v>465</v>
      </c>
    </row>
    <row r="30" spans="2:14" x14ac:dyDescent="0.35">
      <c r="B30" s="348" t="s">
        <v>493</v>
      </c>
      <c r="C30" s="348" t="s">
        <v>521</v>
      </c>
      <c r="D30" s="348" t="s">
        <v>473</v>
      </c>
      <c r="E30" s="348" t="s">
        <v>622</v>
      </c>
      <c r="F30" s="348" t="s">
        <v>247</v>
      </c>
      <c r="G30" s="348" t="s">
        <v>49</v>
      </c>
      <c r="H30" s="348" t="s">
        <v>568</v>
      </c>
      <c r="I30" s="348" t="s">
        <v>563</v>
      </c>
      <c r="J30" s="384">
        <v>760035000</v>
      </c>
      <c r="K30" s="348" t="s">
        <v>247</v>
      </c>
      <c r="L30" s="348" t="s">
        <v>465</v>
      </c>
      <c r="M30" s="348" t="s">
        <v>465</v>
      </c>
    </row>
    <row r="31" spans="2:14" x14ac:dyDescent="0.35">
      <c r="B31" s="348" t="s">
        <v>493</v>
      </c>
      <c r="C31" s="348" t="s">
        <v>499</v>
      </c>
      <c r="D31" s="348" t="s">
        <v>466</v>
      </c>
      <c r="E31" s="348" t="s">
        <v>611</v>
      </c>
      <c r="F31" s="348" t="s">
        <v>49</v>
      </c>
      <c r="G31" s="348" t="s">
        <v>49</v>
      </c>
      <c r="H31" s="348" t="s">
        <v>566</v>
      </c>
      <c r="I31" s="348" t="s">
        <v>563</v>
      </c>
      <c r="J31" s="384">
        <v>187876020256</v>
      </c>
      <c r="K31" s="348" t="s">
        <v>247</v>
      </c>
      <c r="L31" s="348" t="s">
        <v>465</v>
      </c>
      <c r="M31" s="348" t="s">
        <v>465</v>
      </c>
    </row>
    <row r="32" spans="2:14" x14ac:dyDescent="0.35">
      <c r="B32" s="348" t="s">
        <v>493</v>
      </c>
      <c r="C32" s="348" t="s">
        <v>499</v>
      </c>
      <c r="D32" s="348" t="s">
        <v>463</v>
      </c>
      <c r="E32" s="348" t="s">
        <v>597</v>
      </c>
      <c r="F32" s="348" t="s">
        <v>247</v>
      </c>
      <c r="G32" s="348" t="s">
        <v>49</v>
      </c>
      <c r="H32" s="348" t="s">
        <v>566</v>
      </c>
      <c r="I32" s="348" t="s">
        <v>563</v>
      </c>
      <c r="J32" s="384">
        <v>313423830952</v>
      </c>
      <c r="K32" s="348" t="s">
        <v>247</v>
      </c>
      <c r="L32" s="348" t="s">
        <v>465</v>
      </c>
      <c r="M32" s="348" t="s">
        <v>465</v>
      </c>
    </row>
    <row r="33" spans="2:13" x14ac:dyDescent="0.35">
      <c r="B33" s="348" t="s">
        <v>493</v>
      </c>
      <c r="C33" s="348" t="s">
        <v>499</v>
      </c>
      <c r="D33" s="348" t="s">
        <v>463</v>
      </c>
      <c r="E33" s="348" t="s">
        <v>612</v>
      </c>
      <c r="F33" s="348" t="s">
        <v>247</v>
      </c>
      <c r="G33" s="348" t="s">
        <v>49</v>
      </c>
      <c r="H33" s="348" t="s">
        <v>566</v>
      </c>
      <c r="I33" s="348" t="s">
        <v>563</v>
      </c>
      <c r="J33" s="384">
        <v>17614364271</v>
      </c>
      <c r="K33" s="348" t="s">
        <v>247</v>
      </c>
      <c r="L33" s="348" t="s">
        <v>465</v>
      </c>
      <c r="M33" s="348" t="s">
        <v>465</v>
      </c>
    </row>
    <row r="34" spans="2:13" x14ac:dyDescent="0.35">
      <c r="B34" s="348" t="s">
        <v>493</v>
      </c>
      <c r="C34" s="348" t="s">
        <v>499</v>
      </c>
      <c r="D34" s="348" t="s">
        <v>463</v>
      </c>
      <c r="E34" s="348" t="s">
        <v>614</v>
      </c>
      <c r="F34" s="348" t="s">
        <v>247</v>
      </c>
      <c r="G34" s="348" t="s">
        <v>49</v>
      </c>
      <c r="H34" s="348" t="s">
        <v>566</v>
      </c>
      <c r="I34" s="348" t="s">
        <v>563</v>
      </c>
      <c r="J34" s="384">
        <v>46494643351</v>
      </c>
      <c r="K34" s="348" t="s">
        <v>247</v>
      </c>
      <c r="L34" s="348" t="s">
        <v>465</v>
      </c>
      <c r="M34" s="348" t="s">
        <v>465</v>
      </c>
    </row>
    <row r="35" spans="2:13" x14ac:dyDescent="0.35">
      <c r="B35" s="348" t="s">
        <v>493</v>
      </c>
      <c r="C35" s="348" t="s">
        <v>499</v>
      </c>
      <c r="D35" s="348" t="s">
        <v>463</v>
      </c>
      <c r="E35" s="348" t="s">
        <v>615</v>
      </c>
      <c r="F35" s="348" t="s">
        <v>247</v>
      </c>
      <c r="G35" s="348" t="s">
        <v>49</v>
      </c>
      <c r="H35" s="348" t="s">
        <v>566</v>
      </c>
      <c r="I35" s="348" t="s">
        <v>563</v>
      </c>
      <c r="J35" s="384">
        <v>27733731067</v>
      </c>
      <c r="K35" s="348" t="s">
        <v>247</v>
      </c>
      <c r="L35" s="348" t="s">
        <v>465</v>
      </c>
      <c r="M35" s="348" t="s">
        <v>465</v>
      </c>
    </row>
    <row r="36" spans="2:13" x14ac:dyDescent="0.35">
      <c r="B36" s="348" t="s">
        <v>493</v>
      </c>
      <c r="C36" s="348" t="s">
        <v>499</v>
      </c>
      <c r="D36" s="348" t="s">
        <v>463</v>
      </c>
      <c r="E36" s="348" t="s">
        <v>640</v>
      </c>
      <c r="F36" s="348" t="s">
        <v>247</v>
      </c>
      <c r="G36" s="348" t="s">
        <v>49</v>
      </c>
      <c r="H36" s="348" t="s">
        <v>566</v>
      </c>
      <c r="I36" s="348" t="s">
        <v>563</v>
      </c>
      <c r="J36" s="384">
        <v>402751180</v>
      </c>
      <c r="K36" s="348" t="s">
        <v>247</v>
      </c>
      <c r="L36" s="348" t="s">
        <v>465</v>
      </c>
      <c r="M36" s="348" t="s">
        <v>465</v>
      </c>
    </row>
    <row r="37" spans="2:13" x14ac:dyDescent="0.35">
      <c r="B37" s="348" t="s">
        <v>493</v>
      </c>
      <c r="C37" s="348" t="s">
        <v>499</v>
      </c>
      <c r="D37" s="348" t="s">
        <v>466</v>
      </c>
      <c r="E37" s="348" t="s">
        <v>603</v>
      </c>
      <c r="F37" s="348" t="s">
        <v>247</v>
      </c>
      <c r="G37" s="348" t="s">
        <v>49</v>
      </c>
      <c r="H37" s="348" t="s">
        <v>566</v>
      </c>
      <c r="I37" s="348" t="s">
        <v>563</v>
      </c>
      <c r="J37" s="384">
        <v>10037272410</v>
      </c>
      <c r="K37" s="348" t="s">
        <v>247</v>
      </c>
      <c r="L37" s="348" t="s">
        <v>465</v>
      </c>
      <c r="M37" s="348" t="s">
        <v>465</v>
      </c>
    </row>
    <row r="38" spans="2:13" x14ac:dyDescent="0.35">
      <c r="B38" s="348" t="s">
        <v>493</v>
      </c>
      <c r="C38" s="348" t="s">
        <v>499</v>
      </c>
      <c r="D38" s="348" t="s">
        <v>467</v>
      </c>
      <c r="E38" s="348" t="s">
        <v>620</v>
      </c>
      <c r="F38" s="348" t="s">
        <v>247</v>
      </c>
      <c r="G38" s="348" t="s">
        <v>49</v>
      </c>
      <c r="H38" s="348" t="s">
        <v>566</v>
      </c>
      <c r="I38" s="348" t="s">
        <v>563</v>
      </c>
      <c r="J38" s="384">
        <v>60855843994</v>
      </c>
      <c r="K38" s="348" t="s">
        <v>247</v>
      </c>
      <c r="L38" s="348" t="s">
        <v>465</v>
      </c>
      <c r="M38" s="348" t="s">
        <v>465</v>
      </c>
    </row>
    <row r="39" spans="2:13" x14ac:dyDescent="0.35">
      <c r="B39" s="348" t="s">
        <v>493</v>
      </c>
      <c r="C39" s="348" t="s">
        <v>499</v>
      </c>
      <c r="D39" s="348" t="s">
        <v>473</v>
      </c>
      <c r="E39" s="348" t="s">
        <v>622</v>
      </c>
      <c r="F39" s="348" t="s">
        <v>247</v>
      </c>
      <c r="G39" s="348" t="s">
        <v>49</v>
      </c>
      <c r="H39" s="348" t="s">
        <v>566</v>
      </c>
      <c r="I39" s="348" t="s">
        <v>563</v>
      </c>
      <c r="J39" s="384">
        <v>6606399057</v>
      </c>
      <c r="K39" s="348" t="s">
        <v>247</v>
      </c>
      <c r="L39" s="348" t="s">
        <v>465</v>
      </c>
      <c r="M39" s="348" t="s">
        <v>465</v>
      </c>
    </row>
    <row r="40" spans="2:13" x14ac:dyDescent="0.35">
      <c r="B40" s="348" t="s">
        <v>493</v>
      </c>
      <c r="C40" s="348" t="s">
        <v>499</v>
      </c>
      <c r="D40" s="348" t="s">
        <v>475</v>
      </c>
      <c r="E40" s="348" t="s">
        <v>625</v>
      </c>
      <c r="F40" s="348" t="s">
        <v>49</v>
      </c>
      <c r="G40" s="348" t="s">
        <v>49</v>
      </c>
      <c r="H40" s="348" t="s">
        <v>566</v>
      </c>
      <c r="I40" s="348" t="s">
        <v>563</v>
      </c>
      <c r="J40" s="384">
        <v>18999848</v>
      </c>
      <c r="K40" s="348" t="s">
        <v>247</v>
      </c>
      <c r="L40" s="348" t="s">
        <v>465</v>
      </c>
      <c r="M40" s="348" t="s">
        <v>465</v>
      </c>
    </row>
    <row r="41" spans="2:13" x14ac:dyDescent="0.35">
      <c r="B41" s="348" t="s">
        <v>493</v>
      </c>
      <c r="C41" s="348" t="s">
        <v>523</v>
      </c>
      <c r="D41" s="348" t="s">
        <v>472</v>
      </c>
      <c r="E41" s="348" t="s">
        <v>618</v>
      </c>
      <c r="F41" s="348" t="s">
        <v>49</v>
      </c>
      <c r="G41" s="348" t="s">
        <v>49</v>
      </c>
      <c r="H41" s="348" t="s">
        <v>565</v>
      </c>
      <c r="I41" s="348" t="s">
        <v>563</v>
      </c>
      <c r="J41" s="384">
        <v>2520568006</v>
      </c>
      <c r="K41" s="348" t="s">
        <v>247</v>
      </c>
      <c r="L41" s="348" t="s">
        <v>465</v>
      </c>
      <c r="M41" s="348" t="s">
        <v>465</v>
      </c>
    </row>
    <row r="42" spans="2:13" x14ac:dyDescent="0.35">
      <c r="B42" s="348" t="s">
        <v>493</v>
      </c>
      <c r="C42" s="348" t="s">
        <v>523</v>
      </c>
      <c r="D42" s="348" t="s">
        <v>463</v>
      </c>
      <c r="E42" s="348" t="s">
        <v>597</v>
      </c>
      <c r="F42" s="348" t="s">
        <v>247</v>
      </c>
      <c r="G42" s="348" t="s">
        <v>49</v>
      </c>
      <c r="H42" s="348" t="s">
        <v>565</v>
      </c>
      <c r="I42" s="348" t="s">
        <v>563</v>
      </c>
      <c r="J42" s="384">
        <v>15000000</v>
      </c>
      <c r="K42" s="348" t="s">
        <v>247</v>
      </c>
      <c r="L42" s="348" t="s">
        <v>465</v>
      </c>
      <c r="M42" s="348" t="s">
        <v>465</v>
      </c>
    </row>
    <row r="43" spans="2:13" x14ac:dyDescent="0.35">
      <c r="B43" s="348" t="s">
        <v>493</v>
      </c>
      <c r="C43" s="348" t="s">
        <v>523</v>
      </c>
      <c r="D43" s="348" t="s">
        <v>463</v>
      </c>
      <c r="E43" s="348" t="s">
        <v>601</v>
      </c>
      <c r="F43" s="348" t="s">
        <v>49</v>
      </c>
      <c r="G43" s="348" t="s">
        <v>49</v>
      </c>
      <c r="H43" s="348" t="s">
        <v>565</v>
      </c>
      <c r="I43" s="348" t="s">
        <v>563</v>
      </c>
      <c r="J43" s="384">
        <v>6028347176</v>
      </c>
      <c r="K43" s="348" t="s">
        <v>247</v>
      </c>
      <c r="L43" s="348" t="s">
        <v>465</v>
      </c>
      <c r="M43" s="348" t="s">
        <v>465</v>
      </c>
    </row>
    <row r="44" spans="2:13" x14ac:dyDescent="0.35">
      <c r="B44" s="348" t="s">
        <v>493</v>
      </c>
      <c r="C44" s="348" t="s">
        <v>523</v>
      </c>
      <c r="D44" s="348" t="s">
        <v>466</v>
      </c>
      <c r="E44" s="348" t="s">
        <v>600</v>
      </c>
      <c r="F44" s="348" t="s">
        <v>49</v>
      </c>
      <c r="G44" s="348" t="s">
        <v>49</v>
      </c>
      <c r="H44" s="348" t="s">
        <v>565</v>
      </c>
      <c r="I44" s="348" t="s">
        <v>563</v>
      </c>
      <c r="J44" s="384">
        <v>17390139066</v>
      </c>
      <c r="K44" s="348" t="s">
        <v>247</v>
      </c>
      <c r="L44" s="348" t="s">
        <v>465</v>
      </c>
      <c r="M44" s="348" t="s">
        <v>465</v>
      </c>
    </row>
    <row r="45" spans="2:13" x14ac:dyDescent="0.35">
      <c r="B45" s="348" t="s">
        <v>493</v>
      </c>
      <c r="C45" s="348" t="s">
        <v>523</v>
      </c>
      <c r="D45" s="348" t="s">
        <v>473</v>
      </c>
      <c r="E45" s="348" t="s">
        <v>622</v>
      </c>
      <c r="F45" s="348" t="s">
        <v>247</v>
      </c>
      <c r="G45" s="348" t="s">
        <v>49</v>
      </c>
      <c r="H45" s="348" t="s">
        <v>565</v>
      </c>
      <c r="I45" s="348" t="s">
        <v>563</v>
      </c>
      <c r="J45" s="384">
        <v>62100000</v>
      </c>
      <c r="K45" s="348" t="s">
        <v>247</v>
      </c>
      <c r="L45" s="348" t="s">
        <v>465</v>
      </c>
      <c r="M45" s="348" t="s">
        <v>465</v>
      </c>
    </row>
    <row r="46" spans="2:13" x14ac:dyDescent="0.35">
      <c r="B46" s="348" t="s">
        <v>493</v>
      </c>
      <c r="C46" s="348" t="s">
        <v>523</v>
      </c>
      <c r="D46" s="348" t="s">
        <v>475</v>
      </c>
      <c r="E46" s="348" t="s">
        <v>625</v>
      </c>
      <c r="F46" s="348" t="s">
        <v>49</v>
      </c>
      <c r="G46" s="348" t="s">
        <v>49</v>
      </c>
      <c r="H46" s="348" t="s">
        <v>565</v>
      </c>
      <c r="I46" s="348" t="s">
        <v>563</v>
      </c>
      <c r="J46" s="384">
        <v>5786058</v>
      </c>
      <c r="K46" s="348" t="s">
        <v>247</v>
      </c>
      <c r="L46" s="348" t="s">
        <v>465</v>
      </c>
      <c r="M46" s="348" t="s">
        <v>465</v>
      </c>
    </row>
    <row r="47" spans="2:13" x14ac:dyDescent="0.35">
      <c r="B47" s="348" t="s">
        <v>493</v>
      </c>
      <c r="C47" s="348" t="s">
        <v>543</v>
      </c>
      <c r="D47" s="348" t="s">
        <v>463</v>
      </c>
      <c r="E47" s="348" t="s">
        <v>612</v>
      </c>
      <c r="F47" s="348" t="s">
        <v>247</v>
      </c>
      <c r="G47" s="348" t="s">
        <v>49</v>
      </c>
      <c r="H47" s="348" t="s">
        <v>564</v>
      </c>
      <c r="I47" s="348" t="s">
        <v>563</v>
      </c>
      <c r="J47" s="384">
        <v>2087390897</v>
      </c>
      <c r="K47" s="348" t="s">
        <v>247</v>
      </c>
      <c r="L47" s="348" t="s">
        <v>465</v>
      </c>
      <c r="M47" s="348" t="s">
        <v>465</v>
      </c>
    </row>
    <row r="48" spans="2:13" x14ac:dyDescent="0.35">
      <c r="B48" s="348" t="s">
        <v>493</v>
      </c>
      <c r="C48" s="348" t="s">
        <v>543</v>
      </c>
      <c r="D48" s="348" t="s">
        <v>463</v>
      </c>
      <c r="E48" s="348" t="s">
        <v>631</v>
      </c>
      <c r="F48" s="348" t="s">
        <v>247</v>
      </c>
      <c r="G48" s="348" t="s">
        <v>49</v>
      </c>
      <c r="H48" s="348" t="s">
        <v>564</v>
      </c>
      <c r="I48" s="348" t="s">
        <v>563</v>
      </c>
      <c r="J48" s="384">
        <v>11219453</v>
      </c>
      <c r="K48" s="348" t="s">
        <v>247</v>
      </c>
      <c r="L48" s="348" t="s">
        <v>465</v>
      </c>
      <c r="M48" s="348" t="s">
        <v>465</v>
      </c>
    </row>
    <row r="49" spans="2:13" x14ac:dyDescent="0.35">
      <c r="B49" s="348" t="s">
        <v>493</v>
      </c>
      <c r="C49" s="348" t="s">
        <v>543</v>
      </c>
      <c r="D49" s="348" t="s">
        <v>463</v>
      </c>
      <c r="E49" s="348" t="s">
        <v>614</v>
      </c>
      <c r="F49" s="348" t="s">
        <v>247</v>
      </c>
      <c r="G49" s="348" t="s">
        <v>49</v>
      </c>
      <c r="H49" s="348" t="s">
        <v>564</v>
      </c>
      <c r="I49" s="348" t="s">
        <v>563</v>
      </c>
      <c r="J49" s="384">
        <v>510479868</v>
      </c>
      <c r="K49" s="348" t="s">
        <v>247</v>
      </c>
      <c r="L49" s="348" t="s">
        <v>465</v>
      </c>
      <c r="M49" s="348" t="s">
        <v>465</v>
      </c>
    </row>
    <row r="50" spans="2:13" x14ac:dyDescent="0.35">
      <c r="B50" s="348" t="s">
        <v>493</v>
      </c>
      <c r="C50" s="348" t="s">
        <v>543</v>
      </c>
      <c r="D50" s="348" t="s">
        <v>463</v>
      </c>
      <c r="E50" s="348" t="s">
        <v>615</v>
      </c>
      <c r="F50" s="348" t="s">
        <v>247</v>
      </c>
      <c r="G50" s="348" t="s">
        <v>49</v>
      </c>
      <c r="H50" s="348" t="s">
        <v>564</v>
      </c>
      <c r="I50" s="348" t="s">
        <v>563</v>
      </c>
      <c r="J50" s="384">
        <v>309876518</v>
      </c>
      <c r="K50" s="348" t="s">
        <v>247</v>
      </c>
      <c r="L50" s="348" t="s">
        <v>465</v>
      </c>
      <c r="M50" s="348" t="s">
        <v>465</v>
      </c>
    </row>
    <row r="51" spans="2:13" x14ac:dyDescent="0.35">
      <c r="B51" s="348" t="s">
        <v>493</v>
      </c>
      <c r="C51" s="348" t="s">
        <v>543</v>
      </c>
      <c r="D51" s="348" t="s">
        <v>463</v>
      </c>
      <c r="E51" s="348" t="s">
        <v>633</v>
      </c>
      <c r="F51" s="348" t="s">
        <v>247</v>
      </c>
      <c r="G51" s="348" t="s">
        <v>49</v>
      </c>
      <c r="H51" s="348" t="s">
        <v>564</v>
      </c>
      <c r="I51" s="348" t="s">
        <v>563</v>
      </c>
      <c r="J51" s="384">
        <v>143391820</v>
      </c>
      <c r="K51" s="348" t="s">
        <v>247</v>
      </c>
      <c r="L51" s="348" t="s">
        <v>465</v>
      </c>
      <c r="M51" s="348" t="s">
        <v>465</v>
      </c>
    </row>
    <row r="52" spans="2:13" x14ac:dyDescent="0.35">
      <c r="B52" s="348" t="s">
        <v>493</v>
      </c>
      <c r="C52" s="348" t="s">
        <v>543</v>
      </c>
      <c r="D52" s="348" t="s">
        <v>463</v>
      </c>
      <c r="E52" s="348" t="s">
        <v>607</v>
      </c>
      <c r="F52" s="348" t="s">
        <v>247</v>
      </c>
      <c r="G52" s="348" t="s">
        <v>49</v>
      </c>
      <c r="H52" s="348" t="s">
        <v>564</v>
      </c>
      <c r="I52" s="348" t="s">
        <v>563</v>
      </c>
      <c r="J52" s="384">
        <v>3322435285</v>
      </c>
      <c r="K52" s="348" t="s">
        <v>247</v>
      </c>
      <c r="L52" s="348" t="s">
        <v>465</v>
      </c>
      <c r="M52" s="348" t="s">
        <v>465</v>
      </c>
    </row>
    <row r="53" spans="2:13" x14ac:dyDescent="0.35">
      <c r="B53" s="348" t="s">
        <v>493</v>
      </c>
      <c r="C53" s="348" t="s">
        <v>543</v>
      </c>
      <c r="D53" s="348" t="s">
        <v>466</v>
      </c>
      <c r="E53" s="348" t="s">
        <v>600</v>
      </c>
      <c r="F53" s="348" t="s">
        <v>49</v>
      </c>
      <c r="G53" s="348" t="s">
        <v>49</v>
      </c>
      <c r="H53" s="348" t="s">
        <v>564</v>
      </c>
      <c r="I53" s="348" t="s">
        <v>563</v>
      </c>
      <c r="J53" s="384">
        <v>113028859</v>
      </c>
      <c r="K53" s="348" t="s">
        <v>247</v>
      </c>
      <c r="L53" s="348" t="s">
        <v>465</v>
      </c>
      <c r="M53" s="348" t="s">
        <v>465</v>
      </c>
    </row>
    <row r="54" spans="2:13" x14ac:dyDescent="0.35">
      <c r="B54" s="348" t="s">
        <v>493</v>
      </c>
      <c r="C54" s="348" t="s">
        <v>543</v>
      </c>
      <c r="D54" s="348" t="s">
        <v>473</v>
      </c>
      <c r="E54" s="348" t="s">
        <v>622</v>
      </c>
      <c r="F54" s="348" t="s">
        <v>247</v>
      </c>
      <c r="G54" s="348" t="s">
        <v>49</v>
      </c>
      <c r="H54" s="348" t="s">
        <v>564</v>
      </c>
      <c r="I54" s="348" t="s">
        <v>563</v>
      </c>
      <c r="J54" s="384">
        <v>32430000</v>
      </c>
      <c r="K54" s="348" t="s">
        <v>247</v>
      </c>
      <c r="L54" s="348" t="s">
        <v>465</v>
      </c>
      <c r="M54" s="348" t="s">
        <v>465</v>
      </c>
    </row>
    <row r="55" spans="2:13" x14ac:dyDescent="0.35">
      <c r="B55" s="348" t="s">
        <v>493</v>
      </c>
      <c r="C55" s="348" t="s">
        <v>543</v>
      </c>
      <c r="D55" s="348" t="s">
        <v>475</v>
      </c>
      <c r="E55" s="348" t="s">
        <v>625</v>
      </c>
      <c r="F55" s="348" t="s">
        <v>49</v>
      </c>
      <c r="G55" s="348" t="s">
        <v>49</v>
      </c>
      <c r="H55" s="348" t="s">
        <v>564</v>
      </c>
      <c r="I55" s="348" t="s">
        <v>563</v>
      </c>
      <c r="J55" s="384">
        <v>62775694</v>
      </c>
      <c r="K55" s="348" t="s">
        <v>247</v>
      </c>
      <c r="L55" s="348" t="s">
        <v>465</v>
      </c>
      <c r="M55" s="348" t="s">
        <v>465</v>
      </c>
    </row>
    <row r="56" spans="2:13" x14ac:dyDescent="0.35">
      <c r="B56" s="348" t="s">
        <v>493</v>
      </c>
      <c r="C56" s="348" t="s">
        <v>506</v>
      </c>
      <c r="D56" s="348" t="s">
        <v>463</v>
      </c>
      <c r="E56" s="348" t="s">
        <v>601</v>
      </c>
      <c r="F56" s="348" t="s">
        <v>49</v>
      </c>
      <c r="G56" s="348" t="s">
        <v>49</v>
      </c>
      <c r="H56" s="348" t="s">
        <v>562</v>
      </c>
      <c r="I56" s="348" t="s">
        <v>563</v>
      </c>
      <c r="J56" s="384">
        <v>112326222540</v>
      </c>
      <c r="K56" s="348" t="s">
        <v>247</v>
      </c>
      <c r="L56" s="348" t="s">
        <v>465</v>
      </c>
      <c r="M56" s="348" t="s">
        <v>465</v>
      </c>
    </row>
    <row r="57" spans="2:13" x14ac:dyDescent="0.35">
      <c r="B57" s="348" t="s">
        <v>493</v>
      </c>
      <c r="C57" s="348" t="s">
        <v>506</v>
      </c>
      <c r="D57" s="348" t="s">
        <v>463</v>
      </c>
      <c r="E57" s="348" t="s">
        <v>614</v>
      </c>
      <c r="F57" s="348" t="s">
        <v>247</v>
      </c>
      <c r="G57" s="348" t="s">
        <v>49</v>
      </c>
      <c r="H57" s="348" t="s">
        <v>562</v>
      </c>
      <c r="I57" s="348" t="s">
        <v>563</v>
      </c>
      <c r="J57" s="384">
        <v>989061410</v>
      </c>
      <c r="K57" s="348" t="s">
        <v>247</v>
      </c>
      <c r="L57" s="348" t="s">
        <v>465</v>
      </c>
      <c r="M57" s="348" t="s">
        <v>465</v>
      </c>
    </row>
    <row r="58" spans="2:13" x14ac:dyDescent="0.35">
      <c r="B58" s="348" t="s">
        <v>493</v>
      </c>
      <c r="C58" s="348" t="s">
        <v>506</v>
      </c>
      <c r="D58" s="348" t="s">
        <v>463</v>
      </c>
      <c r="E58" s="348" t="s">
        <v>615</v>
      </c>
      <c r="F58" s="348" t="s">
        <v>247</v>
      </c>
      <c r="G58" s="348" t="s">
        <v>49</v>
      </c>
      <c r="H58" s="348" t="s">
        <v>562</v>
      </c>
      <c r="I58" s="348" t="s">
        <v>563</v>
      </c>
      <c r="J58" s="384">
        <v>743194815</v>
      </c>
      <c r="K58" s="348" t="s">
        <v>247</v>
      </c>
      <c r="L58" s="348" t="s">
        <v>465</v>
      </c>
      <c r="M58" s="348" t="s">
        <v>465</v>
      </c>
    </row>
    <row r="59" spans="2:13" x14ac:dyDescent="0.35">
      <c r="B59" s="348" t="s">
        <v>493</v>
      </c>
      <c r="C59" s="348" t="s">
        <v>506</v>
      </c>
      <c r="D59" s="348" t="s">
        <v>463</v>
      </c>
      <c r="E59" s="348" t="s">
        <v>607</v>
      </c>
      <c r="F59" s="348" t="s">
        <v>247</v>
      </c>
      <c r="G59" s="348" t="s">
        <v>49</v>
      </c>
      <c r="H59" s="348" t="s">
        <v>562</v>
      </c>
      <c r="I59" s="348" t="s">
        <v>563</v>
      </c>
      <c r="J59" s="384">
        <v>73964283</v>
      </c>
      <c r="K59" s="348" t="s">
        <v>247</v>
      </c>
      <c r="L59" s="348" t="s">
        <v>465</v>
      </c>
      <c r="M59" s="348" t="s">
        <v>465</v>
      </c>
    </row>
    <row r="60" spans="2:13" x14ac:dyDescent="0.35">
      <c r="B60" s="348" t="s">
        <v>493</v>
      </c>
      <c r="C60" s="348" t="s">
        <v>506</v>
      </c>
      <c r="D60" s="348" t="s">
        <v>463</v>
      </c>
      <c r="E60" s="348" t="s">
        <v>628</v>
      </c>
      <c r="F60" s="348" t="s">
        <v>247</v>
      </c>
      <c r="G60" s="348" t="s">
        <v>49</v>
      </c>
      <c r="H60" s="348" t="s">
        <v>562</v>
      </c>
      <c r="I60" s="348" t="s">
        <v>563</v>
      </c>
      <c r="J60" s="384">
        <v>514886779</v>
      </c>
      <c r="K60" s="348" t="s">
        <v>247</v>
      </c>
      <c r="L60" s="348" t="s">
        <v>465</v>
      </c>
      <c r="M60" s="348" t="s">
        <v>465</v>
      </c>
    </row>
    <row r="61" spans="2:13" x14ac:dyDescent="0.35">
      <c r="B61" s="348" t="s">
        <v>493</v>
      </c>
      <c r="C61" s="348" t="s">
        <v>506</v>
      </c>
      <c r="D61" s="348" t="s">
        <v>466</v>
      </c>
      <c r="E61" s="348" t="s">
        <v>600</v>
      </c>
      <c r="F61" s="348" t="s">
        <v>49</v>
      </c>
      <c r="G61" s="348" t="s">
        <v>49</v>
      </c>
      <c r="H61" s="348" t="s">
        <v>562</v>
      </c>
      <c r="I61" s="348" t="s">
        <v>563</v>
      </c>
      <c r="J61" s="384">
        <v>112326222533</v>
      </c>
      <c r="K61" s="348" t="s">
        <v>247</v>
      </c>
      <c r="L61" s="348" t="s">
        <v>465</v>
      </c>
      <c r="M61" s="348" t="s">
        <v>465</v>
      </c>
    </row>
    <row r="62" spans="2:13" x14ac:dyDescent="0.35">
      <c r="B62" s="348" t="s">
        <v>493</v>
      </c>
      <c r="C62" s="348" t="s">
        <v>506</v>
      </c>
      <c r="D62" s="348" t="s">
        <v>466</v>
      </c>
      <c r="E62" s="348" t="s">
        <v>603</v>
      </c>
      <c r="F62" s="348" t="s">
        <v>247</v>
      </c>
      <c r="G62" s="348" t="s">
        <v>49</v>
      </c>
      <c r="H62" s="348" t="s">
        <v>562</v>
      </c>
      <c r="I62" s="348" t="s">
        <v>563</v>
      </c>
      <c r="J62" s="384">
        <v>2791970913</v>
      </c>
      <c r="K62" s="348" t="s">
        <v>247</v>
      </c>
      <c r="L62" s="348" t="s">
        <v>465</v>
      </c>
      <c r="M62" s="348" t="s">
        <v>465</v>
      </c>
    </row>
    <row r="63" spans="2:13" x14ac:dyDescent="0.35">
      <c r="B63" s="348" t="s">
        <v>493</v>
      </c>
      <c r="C63" s="348" t="s">
        <v>506</v>
      </c>
      <c r="D63" s="348" t="s">
        <v>466</v>
      </c>
      <c r="E63" s="348" t="s">
        <v>624</v>
      </c>
      <c r="F63" s="348" t="s">
        <v>247</v>
      </c>
      <c r="G63" s="348" t="s">
        <v>49</v>
      </c>
      <c r="H63" s="348" t="s">
        <v>562</v>
      </c>
      <c r="I63" s="348" t="s">
        <v>563</v>
      </c>
      <c r="J63" s="384">
        <v>5372153682</v>
      </c>
      <c r="K63" s="348" t="s">
        <v>247</v>
      </c>
      <c r="L63" s="348" t="s">
        <v>465</v>
      </c>
      <c r="M63" s="348" t="s">
        <v>465</v>
      </c>
    </row>
    <row r="64" spans="2:13" x14ac:dyDescent="0.35">
      <c r="B64" s="348" t="s">
        <v>493</v>
      </c>
      <c r="C64" s="348" t="s">
        <v>506</v>
      </c>
      <c r="D64" s="348" t="s">
        <v>473</v>
      </c>
      <c r="E64" s="348" t="s">
        <v>622</v>
      </c>
      <c r="F64" s="348" t="s">
        <v>247</v>
      </c>
      <c r="G64" s="348" t="s">
        <v>49</v>
      </c>
      <c r="H64" s="348" t="s">
        <v>562</v>
      </c>
      <c r="I64" s="348" t="s">
        <v>563</v>
      </c>
      <c r="J64" s="384">
        <v>2114868333</v>
      </c>
      <c r="K64" s="348" t="s">
        <v>247</v>
      </c>
      <c r="L64" s="348" t="s">
        <v>465</v>
      </c>
      <c r="M64" s="348" t="s">
        <v>465</v>
      </c>
    </row>
    <row r="65" spans="2:13" x14ac:dyDescent="0.35">
      <c r="B65" s="348" t="s">
        <v>493</v>
      </c>
      <c r="C65" s="348" t="s">
        <v>506</v>
      </c>
      <c r="D65" s="348" t="s">
        <v>475</v>
      </c>
      <c r="E65" s="348" t="s">
        <v>625</v>
      </c>
      <c r="F65" s="348" t="s">
        <v>49</v>
      </c>
      <c r="G65" s="348" t="s">
        <v>49</v>
      </c>
      <c r="H65" s="348" t="s">
        <v>562</v>
      </c>
      <c r="I65" s="348" t="s">
        <v>563</v>
      </c>
      <c r="J65" s="384">
        <v>302084948</v>
      </c>
      <c r="K65" s="348" t="s">
        <v>247</v>
      </c>
      <c r="L65" s="348" t="s">
        <v>465</v>
      </c>
      <c r="M65" s="348" t="s">
        <v>465</v>
      </c>
    </row>
    <row r="66" spans="2:13" x14ac:dyDescent="0.35">
      <c r="B66" s="348" t="s">
        <v>493</v>
      </c>
      <c r="C66" s="348" t="s">
        <v>537</v>
      </c>
      <c r="D66" s="348" t="s">
        <v>472</v>
      </c>
      <c r="E66" s="348" t="s">
        <v>618</v>
      </c>
      <c r="F66" s="348" t="s">
        <v>49</v>
      </c>
      <c r="G66" s="348" t="s">
        <v>247</v>
      </c>
      <c r="I66" s="348" t="s">
        <v>563</v>
      </c>
      <c r="J66" s="384">
        <v>4502490700</v>
      </c>
      <c r="K66" s="348" t="s">
        <v>247</v>
      </c>
      <c r="L66" s="348" t="s">
        <v>465</v>
      </c>
      <c r="M66" s="348" t="s">
        <v>465</v>
      </c>
    </row>
    <row r="67" spans="2:13" x14ac:dyDescent="0.35">
      <c r="B67" s="348" t="s">
        <v>493</v>
      </c>
      <c r="C67" s="348" t="s">
        <v>537</v>
      </c>
      <c r="D67" s="348" t="s">
        <v>463</v>
      </c>
      <c r="E67" s="348" t="s">
        <v>597</v>
      </c>
      <c r="F67" s="348" t="s">
        <v>247</v>
      </c>
      <c r="G67" s="348" t="s">
        <v>247</v>
      </c>
      <c r="I67" s="348" t="s">
        <v>563</v>
      </c>
      <c r="J67" s="384">
        <v>2583260000</v>
      </c>
      <c r="K67" s="348" t="s">
        <v>247</v>
      </c>
      <c r="L67" s="348" t="s">
        <v>465</v>
      </c>
      <c r="M67" s="348" t="s">
        <v>465</v>
      </c>
    </row>
    <row r="68" spans="2:13" x14ac:dyDescent="0.35">
      <c r="B68" s="348" t="s">
        <v>493</v>
      </c>
      <c r="C68" s="348" t="s">
        <v>537</v>
      </c>
      <c r="D68" s="348" t="s">
        <v>463</v>
      </c>
      <c r="E68" s="348" t="s">
        <v>612</v>
      </c>
      <c r="F68" s="348" t="s">
        <v>247</v>
      </c>
      <c r="G68" s="348" t="s">
        <v>247</v>
      </c>
      <c r="I68" s="348" t="s">
        <v>563</v>
      </c>
      <c r="J68" s="384">
        <v>144805400</v>
      </c>
      <c r="K68" s="348" t="s">
        <v>247</v>
      </c>
      <c r="L68" s="348" t="s">
        <v>465</v>
      </c>
      <c r="M68" s="348" t="s">
        <v>465</v>
      </c>
    </row>
    <row r="69" spans="2:13" x14ac:dyDescent="0.35">
      <c r="B69" s="348" t="s">
        <v>493</v>
      </c>
      <c r="C69" s="348" t="s">
        <v>537</v>
      </c>
      <c r="D69" s="348" t="s">
        <v>463</v>
      </c>
      <c r="E69" s="348" t="s">
        <v>614</v>
      </c>
      <c r="F69" s="348" t="s">
        <v>247</v>
      </c>
      <c r="G69" s="348" t="s">
        <v>247</v>
      </c>
      <c r="I69" s="348" t="s">
        <v>563</v>
      </c>
      <c r="J69" s="384">
        <v>191253750</v>
      </c>
      <c r="K69" s="348" t="s">
        <v>247</v>
      </c>
      <c r="L69" s="348" t="s">
        <v>465</v>
      </c>
      <c r="M69" s="348" t="s">
        <v>465</v>
      </c>
    </row>
    <row r="70" spans="2:13" x14ac:dyDescent="0.35">
      <c r="B70" s="348" t="s">
        <v>493</v>
      </c>
      <c r="C70" s="348" t="s">
        <v>537</v>
      </c>
      <c r="D70" s="348" t="s">
        <v>463</v>
      </c>
      <c r="E70" s="348" t="s">
        <v>607</v>
      </c>
      <c r="F70" s="348" t="s">
        <v>247</v>
      </c>
      <c r="G70" s="348" t="s">
        <v>247</v>
      </c>
      <c r="I70" s="348" t="s">
        <v>563</v>
      </c>
      <c r="J70" s="384">
        <v>4887000</v>
      </c>
      <c r="K70" s="348" t="s">
        <v>247</v>
      </c>
      <c r="L70" s="348" t="s">
        <v>465</v>
      </c>
      <c r="M70" s="348" t="s">
        <v>465</v>
      </c>
    </row>
    <row r="71" spans="2:13" x14ac:dyDescent="0.35">
      <c r="B71" s="348" t="s">
        <v>493</v>
      </c>
      <c r="C71" s="348" t="s">
        <v>537</v>
      </c>
      <c r="D71" s="348" t="s">
        <v>473</v>
      </c>
      <c r="E71" s="348" t="s">
        <v>622</v>
      </c>
      <c r="F71" s="348" t="s">
        <v>247</v>
      </c>
      <c r="G71" s="348" t="s">
        <v>247</v>
      </c>
      <c r="I71" s="348" t="s">
        <v>563</v>
      </c>
      <c r="J71" s="384">
        <v>97316200</v>
      </c>
      <c r="K71" s="348" t="s">
        <v>247</v>
      </c>
      <c r="L71" s="348" t="s">
        <v>465</v>
      </c>
      <c r="M71" s="348" t="s">
        <v>465</v>
      </c>
    </row>
    <row r="72" spans="2:13" x14ac:dyDescent="0.35">
      <c r="B72" s="348" t="s">
        <v>493</v>
      </c>
      <c r="C72" s="348" t="s">
        <v>537</v>
      </c>
      <c r="D72" s="348" t="s">
        <v>475</v>
      </c>
      <c r="E72" s="348" t="s">
        <v>625</v>
      </c>
      <c r="F72" s="348" t="s">
        <v>49</v>
      </c>
      <c r="G72" s="348" t="s">
        <v>247</v>
      </c>
      <c r="I72" s="348" t="s">
        <v>563</v>
      </c>
      <c r="J72" s="384">
        <v>26413888</v>
      </c>
      <c r="K72" s="348" t="s">
        <v>247</v>
      </c>
      <c r="L72" s="348" t="s">
        <v>465</v>
      </c>
      <c r="M72" s="348" t="s">
        <v>465</v>
      </c>
    </row>
    <row r="73" spans="2:13" x14ac:dyDescent="0.35">
      <c r="B73" s="348" t="s">
        <v>493</v>
      </c>
      <c r="C73" s="348" t="s">
        <v>553</v>
      </c>
      <c r="D73" s="348" t="s">
        <v>463</v>
      </c>
      <c r="E73" s="348" t="s">
        <v>614</v>
      </c>
      <c r="F73" s="348" t="s">
        <v>247</v>
      </c>
      <c r="G73" s="348" t="s">
        <v>247</v>
      </c>
      <c r="I73" s="348" t="s">
        <v>563</v>
      </c>
      <c r="J73" s="384">
        <v>335102717</v>
      </c>
      <c r="K73" s="348" t="s">
        <v>247</v>
      </c>
      <c r="L73" s="348" t="s">
        <v>465</v>
      </c>
      <c r="M73" s="348" t="s">
        <v>465</v>
      </c>
    </row>
    <row r="74" spans="2:13" x14ac:dyDescent="0.35">
      <c r="B74" s="348" t="s">
        <v>493</v>
      </c>
      <c r="C74" s="348" t="s">
        <v>553</v>
      </c>
      <c r="D74" s="348" t="s">
        <v>463</v>
      </c>
      <c r="E74" s="348" t="s">
        <v>615</v>
      </c>
      <c r="F74" s="348" t="s">
        <v>247</v>
      </c>
      <c r="G74" s="348" t="s">
        <v>247</v>
      </c>
      <c r="I74" s="348" t="s">
        <v>563</v>
      </c>
      <c r="J74" s="384">
        <v>463193744</v>
      </c>
      <c r="K74" s="348" t="s">
        <v>247</v>
      </c>
      <c r="L74" s="348" t="s">
        <v>465</v>
      </c>
      <c r="M74" s="348" t="s">
        <v>465</v>
      </c>
    </row>
    <row r="75" spans="2:13" x14ac:dyDescent="0.35">
      <c r="B75" s="348" t="s">
        <v>493</v>
      </c>
      <c r="C75" s="348" t="s">
        <v>553</v>
      </c>
      <c r="D75" s="348" t="s">
        <v>466</v>
      </c>
      <c r="E75" s="348" t="s">
        <v>603</v>
      </c>
      <c r="F75" s="348" t="s">
        <v>247</v>
      </c>
      <c r="G75" s="348" t="s">
        <v>247</v>
      </c>
      <c r="I75" s="348" t="s">
        <v>563</v>
      </c>
      <c r="J75" s="384">
        <v>3155013</v>
      </c>
      <c r="K75" s="348" t="s">
        <v>247</v>
      </c>
      <c r="L75" s="348" t="s">
        <v>465</v>
      </c>
      <c r="M75" s="348" t="s">
        <v>465</v>
      </c>
    </row>
    <row r="76" spans="2:13" x14ac:dyDescent="0.35">
      <c r="B76" s="348" t="s">
        <v>493</v>
      </c>
      <c r="C76" s="348" t="s">
        <v>553</v>
      </c>
      <c r="D76" s="348" t="s">
        <v>473</v>
      </c>
      <c r="E76" s="348" t="s">
        <v>622</v>
      </c>
      <c r="F76" s="348" t="s">
        <v>247</v>
      </c>
      <c r="G76" s="348" t="s">
        <v>247</v>
      </c>
      <c r="I76" s="348" t="s">
        <v>563</v>
      </c>
      <c r="J76" s="384">
        <v>761130002</v>
      </c>
      <c r="K76" s="348" t="s">
        <v>247</v>
      </c>
      <c r="L76" s="348" t="s">
        <v>465</v>
      </c>
      <c r="M76" s="348" t="s">
        <v>465</v>
      </c>
    </row>
    <row r="77" spans="2:13" x14ac:dyDescent="0.35">
      <c r="B77" s="348" t="s">
        <v>493</v>
      </c>
      <c r="C77" s="348" t="s">
        <v>490</v>
      </c>
      <c r="D77" s="348" t="s">
        <v>468</v>
      </c>
      <c r="E77" s="348" t="s">
        <v>609</v>
      </c>
      <c r="F77" s="348" t="s">
        <v>49</v>
      </c>
      <c r="G77" s="348" t="s">
        <v>247</v>
      </c>
      <c r="I77" s="348" t="s">
        <v>563</v>
      </c>
      <c r="J77" s="384">
        <v>24684933</v>
      </c>
      <c r="K77" s="348" t="s">
        <v>247</v>
      </c>
      <c r="L77" s="348" t="s">
        <v>465</v>
      </c>
      <c r="M77" s="348" t="s">
        <v>465</v>
      </c>
    </row>
    <row r="78" spans="2:13" x14ac:dyDescent="0.35">
      <c r="B78" s="348" t="s">
        <v>493</v>
      </c>
      <c r="C78" s="348" t="s">
        <v>490</v>
      </c>
      <c r="D78" s="348" t="s">
        <v>472</v>
      </c>
      <c r="E78" s="348" t="s">
        <v>618</v>
      </c>
      <c r="F78" s="348" t="s">
        <v>49</v>
      </c>
      <c r="G78" s="348" t="s">
        <v>247</v>
      </c>
      <c r="I78" s="348" t="s">
        <v>563</v>
      </c>
      <c r="J78" s="384">
        <v>10575393</v>
      </c>
      <c r="K78" s="348" t="s">
        <v>247</v>
      </c>
      <c r="L78" s="348" t="s">
        <v>465</v>
      </c>
      <c r="M78" s="348" t="s">
        <v>465</v>
      </c>
    </row>
    <row r="79" spans="2:13" x14ac:dyDescent="0.35">
      <c r="B79" s="348" t="s">
        <v>493</v>
      </c>
      <c r="C79" s="348" t="s">
        <v>490</v>
      </c>
      <c r="D79" s="348" t="s">
        <v>463</v>
      </c>
      <c r="E79" s="348" t="s">
        <v>601</v>
      </c>
      <c r="F79" s="348" t="s">
        <v>49</v>
      </c>
      <c r="G79" s="348" t="s">
        <v>247</v>
      </c>
      <c r="I79" s="348" t="s">
        <v>563</v>
      </c>
      <c r="J79" s="384">
        <v>514573025698</v>
      </c>
      <c r="K79" s="348" t="s">
        <v>247</v>
      </c>
      <c r="L79" s="348" t="s">
        <v>465</v>
      </c>
      <c r="M79" s="348" t="s">
        <v>465</v>
      </c>
    </row>
    <row r="80" spans="2:13" x14ac:dyDescent="0.35">
      <c r="B80" s="348" t="s">
        <v>493</v>
      </c>
      <c r="C80" s="348" t="s">
        <v>490</v>
      </c>
      <c r="D80" s="348" t="s">
        <v>463</v>
      </c>
      <c r="E80" s="348" t="s">
        <v>612</v>
      </c>
      <c r="F80" s="348" t="s">
        <v>247</v>
      </c>
      <c r="G80" s="348" t="s">
        <v>247</v>
      </c>
      <c r="I80" s="348" t="s">
        <v>563</v>
      </c>
      <c r="J80" s="384">
        <v>6629541181</v>
      </c>
      <c r="K80" s="348" t="s">
        <v>247</v>
      </c>
      <c r="L80" s="348" t="s">
        <v>465</v>
      </c>
      <c r="M80" s="348" t="s">
        <v>465</v>
      </c>
    </row>
    <row r="81" spans="2:13" x14ac:dyDescent="0.35">
      <c r="B81" s="348" t="s">
        <v>493</v>
      </c>
      <c r="C81" s="348" t="s">
        <v>490</v>
      </c>
      <c r="D81" s="348" t="s">
        <v>463</v>
      </c>
      <c r="E81" s="348" t="s">
        <v>614</v>
      </c>
      <c r="F81" s="348" t="s">
        <v>247</v>
      </c>
      <c r="G81" s="348" t="s">
        <v>247</v>
      </c>
      <c r="I81" s="348" t="s">
        <v>563</v>
      </c>
      <c r="J81" s="384">
        <v>2654896538</v>
      </c>
      <c r="K81" s="348" t="s">
        <v>247</v>
      </c>
      <c r="L81" s="348" t="s">
        <v>465</v>
      </c>
      <c r="M81" s="348" t="s">
        <v>465</v>
      </c>
    </row>
    <row r="82" spans="2:13" x14ac:dyDescent="0.35">
      <c r="B82" s="348" t="s">
        <v>493</v>
      </c>
      <c r="C82" s="348" t="s">
        <v>490</v>
      </c>
      <c r="D82" s="348" t="s">
        <v>463</v>
      </c>
      <c r="E82" s="348" t="s">
        <v>615</v>
      </c>
      <c r="F82" s="348" t="s">
        <v>247</v>
      </c>
      <c r="G82" s="348" t="s">
        <v>247</v>
      </c>
      <c r="I82" s="348" t="s">
        <v>563</v>
      </c>
      <c r="J82" s="384">
        <v>3752206174</v>
      </c>
      <c r="K82" s="348" t="s">
        <v>247</v>
      </c>
      <c r="L82" s="348" t="s">
        <v>465</v>
      </c>
      <c r="M82" s="348" t="s">
        <v>465</v>
      </c>
    </row>
    <row r="83" spans="2:13" x14ac:dyDescent="0.35">
      <c r="B83" s="348" t="s">
        <v>493</v>
      </c>
      <c r="C83" s="348" t="s">
        <v>490</v>
      </c>
      <c r="D83" s="348" t="s">
        <v>463</v>
      </c>
      <c r="E83" s="348" t="s">
        <v>607</v>
      </c>
      <c r="F83" s="348" t="s">
        <v>247</v>
      </c>
      <c r="G83" s="348" t="s">
        <v>247</v>
      </c>
      <c r="I83" s="348" t="s">
        <v>563</v>
      </c>
      <c r="J83" s="384">
        <v>88509286843</v>
      </c>
      <c r="K83" s="348" t="s">
        <v>247</v>
      </c>
      <c r="L83" s="348" t="s">
        <v>465</v>
      </c>
      <c r="M83" s="348" t="s">
        <v>465</v>
      </c>
    </row>
    <row r="84" spans="2:13" x14ac:dyDescent="0.35">
      <c r="B84" s="348" t="s">
        <v>493</v>
      </c>
      <c r="C84" s="348" t="s">
        <v>490</v>
      </c>
      <c r="D84" s="348" t="s">
        <v>466</v>
      </c>
      <c r="E84" s="348" t="s">
        <v>600</v>
      </c>
      <c r="F84" s="348" t="s">
        <v>49</v>
      </c>
      <c r="G84" s="348" t="s">
        <v>247</v>
      </c>
      <c r="I84" s="348" t="s">
        <v>563</v>
      </c>
      <c r="J84" s="384">
        <v>492444441775</v>
      </c>
      <c r="K84" s="348" t="s">
        <v>247</v>
      </c>
      <c r="L84" s="348" t="s">
        <v>465</v>
      </c>
      <c r="M84" s="348" t="s">
        <v>465</v>
      </c>
    </row>
    <row r="85" spans="2:13" x14ac:dyDescent="0.35">
      <c r="B85" s="348" t="s">
        <v>493</v>
      </c>
      <c r="C85" s="348" t="s">
        <v>490</v>
      </c>
      <c r="D85" s="348" t="s">
        <v>466</v>
      </c>
      <c r="E85" s="348" t="s">
        <v>603</v>
      </c>
      <c r="F85" s="348" t="s">
        <v>247</v>
      </c>
      <c r="G85" s="348" t="s">
        <v>247</v>
      </c>
      <c r="I85" s="348" t="s">
        <v>563</v>
      </c>
      <c r="J85" s="384">
        <v>54793753163</v>
      </c>
      <c r="K85" s="348" t="s">
        <v>247</v>
      </c>
      <c r="L85" s="348" t="s">
        <v>465</v>
      </c>
      <c r="M85" s="348" t="s">
        <v>465</v>
      </c>
    </row>
    <row r="86" spans="2:13" x14ac:dyDescent="0.35">
      <c r="B86" s="348" t="s">
        <v>493</v>
      </c>
      <c r="C86" s="348" t="s">
        <v>490</v>
      </c>
      <c r="D86" s="348" t="s">
        <v>479</v>
      </c>
      <c r="E86" s="348" t="s">
        <v>630</v>
      </c>
      <c r="F86" s="348" t="s">
        <v>49</v>
      </c>
      <c r="G86" s="348" t="s">
        <v>247</v>
      </c>
      <c r="I86" s="348" t="s">
        <v>563</v>
      </c>
      <c r="J86" s="384">
        <v>2564450077</v>
      </c>
      <c r="K86" s="348" t="s">
        <v>247</v>
      </c>
      <c r="L86" s="348" t="s">
        <v>465</v>
      </c>
      <c r="M86" s="348" t="s">
        <v>465</v>
      </c>
    </row>
    <row r="87" spans="2:13" x14ac:dyDescent="0.35">
      <c r="B87" s="348" t="s">
        <v>493</v>
      </c>
      <c r="C87" s="348" t="s">
        <v>490</v>
      </c>
      <c r="D87" s="348" t="s">
        <v>473</v>
      </c>
      <c r="E87" s="348" t="s">
        <v>622</v>
      </c>
      <c r="F87" s="348" t="s">
        <v>247</v>
      </c>
      <c r="G87" s="348" t="s">
        <v>247</v>
      </c>
      <c r="I87" s="348" t="s">
        <v>563</v>
      </c>
      <c r="J87" s="384">
        <v>5711196662</v>
      </c>
      <c r="K87" s="348" t="s">
        <v>247</v>
      </c>
      <c r="L87" s="348" t="s">
        <v>465</v>
      </c>
      <c r="M87" s="348" t="s">
        <v>465</v>
      </c>
    </row>
    <row r="88" spans="2:13" x14ac:dyDescent="0.35">
      <c r="B88" s="348" t="s">
        <v>493</v>
      </c>
      <c r="C88" s="348" t="s">
        <v>490</v>
      </c>
      <c r="D88" s="348" t="s">
        <v>475</v>
      </c>
      <c r="E88" s="348" t="s">
        <v>625</v>
      </c>
      <c r="F88" s="348" t="s">
        <v>49</v>
      </c>
      <c r="G88" s="348" t="s">
        <v>247</v>
      </c>
      <c r="I88" s="348" t="s">
        <v>563</v>
      </c>
      <c r="J88" s="384">
        <v>971228002</v>
      </c>
      <c r="K88" s="348" t="s">
        <v>247</v>
      </c>
      <c r="L88" s="348" t="s">
        <v>465</v>
      </c>
      <c r="M88" s="348" t="s">
        <v>465</v>
      </c>
    </row>
    <row r="89" spans="2:13" x14ac:dyDescent="0.35">
      <c r="B89" s="348" t="s">
        <v>493</v>
      </c>
      <c r="C89" s="348" t="s">
        <v>496</v>
      </c>
      <c r="D89" s="348" t="s">
        <v>463</v>
      </c>
      <c r="E89" s="348" t="s">
        <v>597</v>
      </c>
      <c r="F89" s="348" t="s">
        <v>247</v>
      </c>
      <c r="G89" s="348" t="s">
        <v>247</v>
      </c>
      <c r="I89" s="348" t="s">
        <v>563</v>
      </c>
      <c r="J89" s="384">
        <v>339866635849</v>
      </c>
      <c r="K89" s="348" t="s">
        <v>247</v>
      </c>
      <c r="L89" s="348" t="s">
        <v>465</v>
      </c>
      <c r="M89" s="348" t="s">
        <v>465</v>
      </c>
    </row>
    <row r="90" spans="2:13" x14ac:dyDescent="0.35">
      <c r="B90" s="348" t="s">
        <v>493</v>
      </c>
      <c r="C90" s="348" t="s">
        <v>496</v>
      </c>
      <c r="D90" s="348" t="s">
        <v>463</v>
      </c>
      <c r="E90" s="348" t="s">
        <v>612</v>
      </c>
      <c r="F90" s="348" t="s">
        <v>247</v>
      </c>
      <c r="G90" s="348" t="s">
        <v>247</v>
      </c>
      <c r="I90" s="348" t="s">
        <v>563</v>
      </c>
      <c r="J90" s="384">
        <v>89051000283</v>
      </c>
      <c r="K90" s="348" t="s">
        <v>247</v>
      </c>
      <c r="L90" s="348" t="s">
        <v>465</v>
      </c>
      <c r="M90" s="348" t="s">
        <v>465</v>
      </c>
    </row>
    <row r="91" spans="2:13" x14ac:dyDescent="0.35">
      <c r="B91" s="348" t="s">
        <v>493</v>
      </c>
      <c r="C91" s="348" t="s">
        <v>496</v>
      </c>
      <c r="D91" s="348" t="s">
        <v>463</v>
      </c>
      <c r="E91" s="348" t="s">
        <v>614</v>
      </c>
      <c r="F91" s="348" t="s">
        <v>247</v>
      </c>
      <c r="G91" s="348" t="s">
        <v>247</v>
      </c>
      <c r="I91" s="348" t="s">
        <v>563</v>
      </c>
      <c r="J91" s="384">
        <v>14525980246</v>
      </c>
      <c r="K91" s="348" t="s">
        <v>247</v>
      </c>
      <c r="L91" s="348" t="s">
        <v>465</v>
      </c>
      <c r="M91" s="348" t="s">
        <v>465</v>
      </c>
    </row>
    <row r="92" spans="2:13" x14ac:dyDescent="0.35">
      <c r="B92" s="348" t="s">
        <v>493</v>
      </c>
      <c r="C92" s="348" t="s">
        <v>496</v>
      </c>
      <c r="D92" s="348" t="s">
        <v>463</v>
      </c>
      <c r="E92" s="348" t="s">
        <v>615</v>
      </c>
      <c r="F92" s="348" t="s">
        <v>247</v>
      </c>
      <c r="G92" s="348" t="s">
        <v>247</v>
      </c>
      <c r="I92" s="348" t="s">
        <v>563</v>
      </c>
      <c r="J92" s="384">
        <v>18871736383</v>
      </c>
      <c r="K92" s="348" t="s">
        <v>247</v>
      </c>
      <c r="L92" s="348" t="s">
        <v>465</v>
      </c>
      <c r="M92" s="348" t="s">
        <v>465</v>
      </c>
    </row>
    <row r="93" spans="2:13" x14ac:dyDescent="0.35">
      <c r="B93" s="348" t="s">
        <v>493</v>
      </c>
      <c r="C93" s="348" t="s">
        <v>496</v>
      </c>
      <c r="D93" s="348" t="s">
        <v>463</v>
      </c>
      <c r="E93" s="348" t="s">
        <v>632</v>
      </c>
      <c r="F93" s="348" t="s">
        <v>247</v>
      </c>
      <c r="G93" s="348" t="s">
        <v>247</v>
      </c>
      <c r="I93" s="348" t="s">
        <v>563</v>
      </c>
      <c r="J93" s="384">
        <v>2257198632</v>
      </c>
      <c r="K93" s="348" t="s">
        <v>247</v>
      </c>
      <c r="L93" s="348" t="s">
        <v>465</v>
      </c>
      <c r="M93" s="348" t="s">
        <v>465</v>
      </c>
    </row>
    <row r="94" spans="2:13" x14ac:dyDescent="0.35">
      <c r="B94" s="348" t="s">
        <v>493</v>
      </c>
      <c r="C94" s="348" t="s">
        <v>496</v>
      </c>
      <c r="D94" s="348" t="s">
        <v>463</v>
      </c>
      <c r="E94" s="348" t="s">
        <v>641</v>
      </c>
      <c r="F94" s="348" t="s">
        <v>247</v>
      </c>
      <c r="G94" s="348" t="s">
        <v>247</v>
      </c>
      <c r="I94" s="348" t="s">
        <v>563</v>
      </c>
      <c r="J94" s="384">
        <v>4725000</v>
      </c>
      <c r="K94" s="348" t="s">
        <v>247</v>
      </c>
      <c r="L94" s="348" t="s">
        <v>465</v>
      </c>
      <c r="M94" s="348" t="s">
        <v>465</v>
      </c>
    </row>
    <row r="95" spans="2:13" x14ac:dyDescent="0.35">
      <c r="B95" s="348" t="s">
        <v>493</v>
      </c>
      <c r="C95" s="348" t="s">
        <v>496</v>
      </c>
      <c r="D95" s="348" t="s">
        <v>466</v>
      </c>
      <c r="E95" s="348" t="s">
        <v>603</v>
      </c>
      <c r="F95" s="348" t="s">
        <v>247</v>
      </c>
      <c r="G95" s="348" t="s">
        <v>247</v>
      </c>
      <c r="I95" s="348" t="s">
        <v>563</v>
      </c>
      <c r="J95" s="384">
        <v>103476645106</v>
      </c>
      <c r="K95" s="348" t="s">
        <v>247</v>
      </c>
      <c r="L95" s="348" t="s">
        <v>465</v>
      </c>
      <c r="M95" s="348" t="s">
        <v>465</v>
      </c>
    </row>
    <row r="96" spans="2:13" x14ac:dyDescent="0.35">
      <c r="B96" s="348" t="s">
        <v>493</v>
      </c>
      <c r="C96" s="348" t="s">
        <v>496</v>
      </c>
      <c r="D96" s="348" t="s">
        <v>467</v>
      </c>
      <c r="E96" s="348" t="s">
        <v>605</v>
      </c>
      <c r="F96" s="348" t="s">
        <v>49</v>
      </c>
      <c r="G96" s="348" t="s">
        <v>247</v>
      </c>
      <c r="I96" s="348" t="s">
        <v>563</v>
      </c>
      <c r="J96" s="384">
        <v>438519945180</v>
      </c>
      <c r="K96" s="348" t="s">
        <v>247</v>
      </c>
      <c r="L96" s="348" t="s">
        <v>465</v>
      </c>
      <c r="M96" s="348" t="s">
        <v>465</v>
      </c>
    </row>
    <row r="97" spans="2:13" x14ac:dyDescent="0.35">
      <c r="B97" s="348" t="s">
        <v>493</v>
      </c>
      <c r="C97" s="348" t="s">
        <v>496</v>
      </c>
      <c r="D97" s="348" t="s">
        <v>470</v>
      </c>
      <c r="E97" s="348" t="s">
        <v>617</v>
      </c>
      <c r="F97" s="348" t="s">
        <v>247</v>
      </c>
      <c r="G97" s="348" t="s">
        <v>247</v>
      </c>
      <c r="I97" s="348" t="s">
        <v>563</v>
      </c>
      <c r="J97" s="384">
        <v>79976912459</v>
      </c>
      <c r="K97" s="348" t="s">
        <v>247</v>
      </c>
      <c r="L97" s="348" t="s">
        <v>465</v>
      </c>
      <c r="M97" s="348" t="s">
        <v>465</v>
      </c>
    </row>
    <row r="98" spans="2:13" x14ac:dyDescent="0.35">
      <c r="B98" s="348" t="s">
        <v>493</v>
      </c>
      <c r="C98" s="348" t="s">
        <v>496</v>
      </c>
      <c r="D98" s="348" t="s">
        <v>473</v>
      </c>
      <c r="E98" s="348" t="s">
        <v>622</v>
      </c>
      <c r="F98" s="348" t="s">
        <v>247</v>
      </c>
      <c r="G98" s="348" t="s">
        <v>247</v>
      </c>
      <c r="I98" s="348" t="s">
        <v>563</v>
      </c>
      <c r="J98" s="384">
        <v>7066802892</v>
      </c>
      <c r="K98" s="348" t="s">
        <v>247</v>
      </c>
      <c r="L98" s="348" t="s">
        <v>465</v>
      </c>
      <c r="M98" s="348" t="s">
        <v>465</v>
      </c>
    </row>
    <row r="99" spans="2:13" x14ac:dyDescent="0.35">
      <c r="B99" s="348" t="s">
        <v>493</v>
      </c>
      <c r="C99" s="348" t="s">
        <v>503</v>
      </c>
      <c r="D99" s="348" t="s">
        <v>468</v>
      </c>
      <c r="E99" s="348" t="s">
        <v>609</v>
      </c>
      <c r="F99" s="348" t="s">
        <v>49</v>
      </c>
      <c r="G99" s="348" t="s">
        <v>247</v>
      </c>
      <c r="I99" s="348" t="s">
        <v>563</v>
      </c>
      <c r="J99" s="384">
        <v>55789031501</v>
      </c>
      <c r="K99" s="348" t="s">
        <v>247</v>
      </c>
      <c r="L99" s="348" t="s">
        <v>465</v>
      </c>
      <c r="M99" s="348" t="s">
        <v>465</v>
      </c>
    </row>
    <row r="100" spans="2:13" x14ac:dyDescent="0.35">
      <c r="B100" s="348" t="s">
        <v>493</v>
      </c>
      <c r="C100" s="348" t="s">
        <v>503</v>
      </c>
      <c r="D100" s="348" t="s">
        <v>472</v>
      </c>
      <c r="E100" s="348" t="s">
        <v>618</v>
      </c>
      <c r="F100" s="348" t="s">
        <v>49</v>
      </c>
      <c r="G100" s="348" t="s">
        <v>247</v>
      </c>
      <c r="I100" s="348" t="s">
        <v>563</v>
      </c>
      <c r="J100" s="384">
        <v>23867469070</v>
      </c>
      <c r="K100" s="348" t="s">
        <v>247</v>
      </c>
      <c r="L100" s="348" t="s">
        <v>465</v>
      </c>
      <c r="M100" s="348" t="s">
        <v>465</v>
      </c>
    </row>
    <row r="101" spans="2:13" x14ac:dyDescent="0.35">
      <c r="B101" s="348" t="s">
        <v>493</v>
      </c>
      <c r="C101" s="348" t="s">
        <v>503</v>
      </c>
      <c r="D101" s="348" t="s">
        <v>463</v>
      </c>
      <c r="E101" s="348" t="s">
        <v>612</v>
      </c>
      <c r="F101" s="348" t="s">
        <v>247</v>
      </c>
      <c r="G101" s="348" t="s">
        <v>247</v>
      </c>
      <c r="I101" s="348" t="s">
        <v>563</v>
      </c>
      <c r="J101" s="384">
        <v>6295723489</v>
      </c>
      <c r="K101" s="348" t="s">
        <v>247</v>
      </c>
      <c r="L101" s="348" t="s">
        <v>465</v>
      </c>
      <c r="M101" s="348" t="s">
        <v>465</v>
      </c>
    </row>
    <row r="102" spans="2:13" x14ac:dyDescent="0.35">
      <c r="B102" s="348" t="s">
        <v>493</v>
      </c>
      <c r="C102" s="348" t="s">
        <v>503</v>
      </c>
      <c r="D102" s="348" t="s">
        <v>463</v>
      </c>
      <c r="E102" s="348" t="s">
        <v>614</v>
      </c>
      <c r="F102" s="348" t="s">
        <v>247</v>
      </c>
      <c r="G102" s="348" t="s">
        <v>247</v>
      </c>
      <c r="I102" s="348" t="s">
        <v>563</v>
      </c>
      <c r="J102" s="384">
        <v>12790685100</v>
      </c>
      <c r="K102" s="348" t="s">
        <v>247</v>
      </c>
      <c r="L102" s="348" t="s">
        <v>465</v>
      </c>
      <c r="M102" s="348" t="s">
        <v>465</v>
      </c>
    </row>
    <row r="103" spans="2:13" x14ac:dyDescent="0.35">
      <c r="B103" s="348" t="s">
        <v>493</v>
      </c>
      <c r="C103" s="348" t="s">
        <v>503</v>
      </c>
      <c r="D103" s="348" t="s">
        <v>463</v>
      </c>
      <c r="E103" s="348" t="s">
        <v>615</v>
      </c>
      <c r="F103" s="348" t="s">
        <v>247</v>
      </c>
      <c r="G103" s="348" t="s">
        <v>247</v>
      </c>
      <c r="I103" s="348" t="s">
        <v>563</v>
      </c>
      <c r="J103" s="384">
        <v>16544690169</v>
      </c>
      <c r="K103" s="348" t="s">
        <v>247</v>
      </c>
      <c r="L103" s="348" t="s">
        <v>465</v>
      </c>
      <c r="M103" s="348" t="s">
        <v>465</v>
      </c>
    </row>
    <row r="104" spans="2:13" x14ac:dyDescent="0.35">
      <c r="B104" s="348" t="s">
        <v>493</v>
      </c>
      <c r="C104" s="348" t="s">
        <v>503</v>
      </c>
      <c r="D104" s="348" t="s">
        <v>463</v>
      </c>
      <c r="E104" s="348" t="s">
        <v>607</v>
      </c>
      <c r="F104" s="348" t="s">
        <v>247</v>
      </c>
      <c r="G104" s="348" t="s">
        <v>247</v>
      </c>
      <c r="I104" s="348" t="s">
        <v>563</v>
      </c>
      <c r="J104" s="384">
        <v>24444310105</v>
      </c>
      <c r="K104" s="348" t="s">
        <v>247</v>
      </c>
      <c r="L104" s="348" t="s">
        <v>465</v>
      </c>
      <c r="M104" s="348" t="s">
        <v>465</v>
      </c>
    </row>
    <row r="105" spans="2:13" x14ac:dyDescent="0.35">
      <c r="B105" s="348" t="s">
        <v>493</v>
      </c>
      <c r="C105" s="348" t="s">
        <v>503</v>
      </c>
      <c r="D105" s="348" t="s">
        <v>466</v>
      </c>
      <c r="E105" s="348" t="s">
        <v>603</v>
      </c>
      <c r="F105" s="348" t="s">
        <v>247</v>
      </c>
      <c r="G105" s="348" t="s">
        <v>247</v>
      </c>
      <c r="I105" s="348" t="s">
        <v>563</v>
      </c>
      <c r="J105" s="384">
        <v>103229895161</v>
      </c>
      <c r="K105" s="348" t="s">
        <v>247</v>
      </c>
      <c r="L105" s="348" t="s">
        <v>465</v>
      </c>
      <c r="M105" s="348" t="s">
        <v>465</v>
      </c>
    </row>
    <row r="106" spans="2:13" x14ac:dyDescent="0.35">
      <c r="B106" s="348" t="s">
        <v>493</v>
      </c>
      <c r="C106" s="348" t="s">
        <v>503</v>
      </c>
      <c r="D106" s="348" t="s">
        <v>466</v>
      </c>
      <c r="E106" s="348" t="s">
        <v>624</v>
      </c>
      <c r="F106" s="348" t="s">
        <v>247</v>
      </c>
      <c r="G106" s="348" t="s">
        <v>247</v>
      </c>
      <c r="I106" s="348" t="s">
        <v>563</v>
      </c>
      <c r="J106" s="384">
        <v>28665233947</v>
      </c>
      <c r="K106" s="348" t="s">
        <v>247</v>
      </c>
      <c r="L106" s="348" t="s">
        <v>465</v>
      </c>
      <c r="M106" s="348" t="s">
        <v>465</v>
      </c>
    </row>
    <row r="107" spans="2:13" x14ac:dyDescent="0.35">
      <c r="B107" s="348" t="s">
        <v>493</v>
      </c>
      <c r="C107" s="348" t="s">
        <v>503</v>
      </c>
      <c r="D107" s="348" t="s">
        <v>473</v>
      </c>
      <c r="E107" s="348" t="s">
        <v>622</v>
      </c>
      <c r="F107" s="348" t="s">
        <v>247</v>
      </c>
      <c r="G107" s="348" t="s">
        <v>247</v>
      </c>
      <c r="I107" s="348" t="s">
        <v>563</v>
      </c>
      <c r="J107" s="384">
        <v>4947816516</v>
      </c>
      <c r="K107" s="348" t="s">
        <v>247</v>
      </c>
      <c r="L107" s="348" t="s">
        <v>465</v>
      </c>
      <c r="M107" s="348" t="s">
        <v>465</v>
      </c>
    </row>
    <row r="108" spans="2:13" x14ac:dyDescent="0.35">
      <c r="B108" s="348" t="s">
        <v>493</v>
      </c>
      <c r="C108" s="348" t="s">
        <v>503</v>
      </c>
      <c r="D108" s="348" t="s">
        <v>475</v>
      </c>
      <c r="E108" s="348" t="s">
        <v>625</v>
      </c>
      <c r="F108" s="348" t="s">
        <v>49</v>
      </c>
      <c r="G108" s="348" t="s">
        <v>247</v>
      </c>
      <c r="I108" s="348" t="s">
        <v>563</v>
      </c>
      <c r="J108" s="384">
        <v>144500000</v>
      </c>
      <c r="K108" s="348" t="s">
        <v>247</v>
      </c>
      <c r="L108" s="348" t="s">
        <v>465</v>
      </c>
      <c r="M108" s="348" t="s">
        <v>465</v>
      </c>
    </row>
    <row r="109" spans="2:13" x14ac:dyDescent="0.35">
      <c r="B109" s="348" t="s">
        <v>493</v>
      </c>
      <c r="C109" s="348" t="s">
        <v>509</v>
      </c>
      <c r="D109" s="348" t="s">
        <v>468</v>
      </c>
      <c r="E109" s="348" t="s">
        <v>609</v>
      </c>
      <c r="F109" s="348" t="s">
        <v>49</v>
      </c>
      <c r="G109" s="348" t="s">
        <v>247</v>
      </c>
      <c r="I109" s="348" t="s">
        <v>563</v>
      </c>
      <c r="J109" s="384">
        <v>84235559221</v>
      </c>
      <c r="K109" s="348" t="s">
        <v>247</v>
      </c>
      <c r="L109" s="348" t="s">
        <v>465</v>
      </c>
      <c r="M109" s="348" t="s">
        <v>465</v>
      </c>
    </row>
    <row r="110" spans="2:13" x14ac:dyDescent="0.35">
      <c r="B110" s="348" t="s">
        <v>493</v>
      </c>
      <c r="C110" s="348" t="s">
        <v>509</v>
      </c>
      <c r="D110" s="348" t="s">
        <v>472</v>
      </c>
      <c r="E110" s="348" t="s">
        <v>618</v>
      </c>
      <c r="F110" s="348" t="s">
        <v>49</v>
      </c>
      <c r="G110" s="348" t="s">
        <v>247</v>
      </c>
      <c r="I110" s="348" t="s">
        <v>563</v>
      </c>
      <c r="J110" s="384">
        <v>25157237797</v>
      </c>
      <c r="K110" s="348" t="s">
        <v>247</v>
      </c>
      <c r="L110" s="348" t="s">
        <v>465</v>
      </c>
      <c r="M110" s="348" t="s">
        <v>465</v>
      </c>
    </row>
    <row r="111" spans="2:13" x14ac:dyDescent="0.35">
      <c r="B111" s="348" t="s">
        <v>493</v>
      </c>
      <c r="C111" s="348" t="s">
        <v>509</v>
      </c>
      <c r="D111" s="348" t="s">
        <v>473</v>
      </c>
      <c r="E111" s="348" t="s">
        <v>622</v>
      </c>
      <c r="F111" s="348" t="s">
        <v>247</v>
      </c>
      <c r="G111" s="348" t="s">
        <v>247</v>
      </c>
      <c r="I111" s="348" t="s">
        <v>563</v>
      </c>
      <c r="J111" s="384">
        <v>2153154</v>
      </c>
      <c r="K111" s="348" t="s">
        <v>247</v>
      </c>
      <c r="L111" s="348" t="s">
        <v>465</v>
      </c>
      <c r="M111" s="348" t="s">
        <v>465</v>
      </c>
    </row>
    <row r="112" spans="2:13" x14ac:dyDescent="0.35">
      <c r="B112" s="348" t="s">
        <v>493</v>
      </c>
      <c r="C112" s="348" t="s">
        <v>510</v>
      </c>
      <c r="D112" s="348" t="s">
        <v>463</v>
      </c>
      <c r="E112" s="348" t="s">
        <v>612</v>
      </c>
      <c r="F112" s="348" t="s">
        <v>247</v>
      </c>
      <c r="G112" s="348" t="s">
        <v>247</v>
      </c>
      <c r="I112" s="348" t="s">
        <v>563</v>
      </c>
      <c r="J112" s="384">
        <v>2513579830</v>
      </c>
      <c r="K112" s="348" t="s">
        <v>247</v>
      </c>
      <c r="L112" s="348" t="s">
        <v>465</v>
      </c>
      <c r="M112" s="348" t="s">
        <v>465</v>
      </c>
    </row>
    <row r="113" spans="2:13" x14ac:dyDescent="0.35">
      <c r="B113" s="348" t="s">
        <v>493</v>
      </c>
      <c r="C113" s="348" t="s">
        <v>510</v>
      </c>
      <c r="D113" s="348" t="s">
        <v>463</v>
      </c>
      <c r="E113" s="348" t="s">
        <v>614</v>
      </c>
      <c r="F113" s="348" t="s">
        <v>247</v>
      </c>
      <c r="G113" s="348" t="s">
        <v>247</v>
      </c>
      <c r="I113" s="348" t="s">
        <v>563</v>
      </c>
      <c r="J113" s="384">
        <v>3349884551</v>
      </c>
      <c r="K113" s="348" t="s">
        <v>247</v>
      </c>
      <c r="L113" s="348" t="s">
        <v>465</v>
      </c>
      <c r="M113" s="348" t="s">
        <v>465</v>
      </c>
    </row>
    <row r="114" spans="2:13" x14ac:dyDescent="0.35">
      <c r="B114" s="348" t="s">
        <v>493</v>
      </c>
      <c r="C114" s="348" t="s">
        <v>510</v>
      </c>
      <c r="D114" s="348" t="s">
        <v>463</v>
      </c>
      <c r="E114" s="348" t="s">
        <v>607</v>
      </c>
      <c r="F114" s="348" t="s">
        <v>247</v>
      </c>
      <c r="G114" s="348" t="s">
        <v>247</v>
      </c>
      <c r="I114" s="348" t="s">
        <v>563</v>
      </c>
      <c r="J114" s="384">
        <v>12891222073</v>
      </c>
      <c r="K114" s="348" t="s">
        <v>247</v>
      </c>
      <c r="L114" s="348" t="s">
        <v>465</v>
      </c>
      <c r="M114" s="348" t="s">
        <v>465</v>
      </c>
    </row>
    <row r="115" spans="2:13" x14ac:dyDescent="0.35">
      <c r="B115" s="348" t="s">
        <v>493</v>
      </c>
      <c r="C115" s="348" t="s">
        <v>510</v>
      </c>
      <c r="D115" s="348" t="s">
        <v>466</v>
      </c>
      <c r="E115" s="348" t="s">
        <v>600</v>
      </c>
      <c r="F115" s="348" t="s">
        <v>49</v>
      </c>
      <c r="G115" s="348" t="s">
        <v>247</v>
      </c>
      <c r="I115" s="348" t="s">
        <v>563</v>
      </c>
      <c r="J115" s="384">
        <v>26309618454</v>
      </c>
      <c r="K115" s="348" t="s">
        <v>247</v>
      </c>
      <c r="L115" s="348" t="s">
        <v>465</v>
      </c>
      <c r="M115" s="348" t="s">
        <v>465</v>
      </c>
    </row>
    <row r="116" spans="2:13" x14ac:dyDescent="0.35">
      <c r="B116" s="348" t="s">
        <v>493</v>
      </c>
      <c r="C116" s="348" t="s">
        <v>510</v>
      </c>
      <c r="D116" s="348" t="s">
        <v>466</v>
      </c>
      <c r="E116" s="348" t="s">
        <v>603</v>
      </c>
      <c r="F116" s="348" t="s">
        <v>247</v>
      </c>
      <c r="G116" s="348" t="s">
        <v>247</v>
      </c>
      <c r="I116" s="348" t="s">
        <v>563</v>
      </c>
      <c r="J116" s="384">
        <v>9028785046</v>
      </c>
      <c r="K116" s="348" t="s">
        <v>247</v>
      </c>
      <c r="L116" s="348" t="s">
        <v>465</v>
      </c>
      <c r="M116" s="348" t="s">
        <v>465</v>
      </c>
    </row>
    <row r="117" spans="2:13" x14ac:dyDescent="0.35">
      <c r="B117" s="348" t="s">
        <v>493</v>
      </c>
      <c r="C117" s="348" t="s">
        <v>510</v>
      </c>
      <c r="D117" s="348" t="s">
        <v>470</v>
      </c>
      <c r="E117" s="348" t="s">
        <v>617</v>
      </c>
      <c r="F117" s="348" t="s">
        <v>247</v>
      </c>
      <c r="G117" s="348" t="s">
        <v>247</v>
      </c>
      <c r="I117" s="348" t="s">
        <v>563</v>
      </c>
      <c r="J117" s="384">
        <v>10528917238</v>
      </c>
      <c r="K117" s="348" t="s">
        <v>247</v>
      </c>
      <c r="L117" s="348" t="s">
        <v>465</v>
      </c>
      <c r="M117" s="348" t="s">
        <v>465</v>
      </c>
    </row>
    <row r="118" spans="2:13" x14ac:dyDescent="0.35">
      <c r="B118" s="348" t="s">
        <v>493</v>
      </c>
      <c r="C118" s="348" t="s">
        <v>510</v>
      </c>
      <c r="D118" s="348" t="s">
        <v>473</v>
      </c>
      <c r="E118" s="348" t="s">
        <v>622</v>
      </c>
      <c r="F118" s="348" t="s">
        <v>247</v>
      </c>
      <c r="G118" s="348" t="s">
        <v>247</v>
      </c>
      <c r="I118" s="348" t="s">
        <v>563</v>
      </c>
      <c r="J118" s="384">
        <v>4565904414</v>
      </c>
      <c r="K118" s="348" t="s">
        <v>247</v>
      </c>
      <c r="L118" s="348" t="s">
        <v>465</v>
      </c>
      <c r="M118" s="348" t="s">
        <v>465</v>
      </c>
    </row>
    <row r="119" spans="2:13" x14ac:dyDescent="0.35">
      <c r="B119" s="348" t="s">
        <v>493</v>
      </c>
      <c r="C119" s="348" t="s">
        <v>510</v>
      </c>
      <c r="D119" s="348" t="s">
        <v>475</v>
      </c>
      <c r="E119" s="348" t="s">
        <v>625</v>
      </c>
      <c r="F119" s="348" t="s">
        <v>49</v>
      </c>
      <c r="G119" s="348" t="s">
        <v>247</v>
      </c>
      <c r="I119" s="348" t="s">
        <v>563</v>
      </c>
      <c r="J119" s="384">
        <v>643050125</v>
      </c>
      <c r="K119" s="348" t="s">
        <v>247</v>
      </c>
      <c r="L119" s="348" t="s">
        <v>465</v>
      </c>
      <c r="M119" s="348" t="s">
        <v>465</v>
      </c>
    </row>
    <row r="120" spans="2:13" x14ac:dyDescent="0.35">
      <c r="B120" s="348" t="s">
        <v>493</v>
      </c>
      <c r="C120" s="348" t="s">
        <v>516</v>
      </c>
      <c r="D120" s="348" t="s">
        <v>468</v>
      </c>
      <c r="E120" s="348" t="s">
        <v>609</v>
      </c>
      <c r="F120" s="348" t="s">
        <v>49</v>
      </c>
      <c r="G120" s="348" t="s">
        <v>247</v>
      </c>
      <c r="I120" s="348" t="s">
        <v>563</v>
      </c>
      <c r="J120" s="384">
        <v>27862960869</v>
      </c>
      <c r="K120" s="348" t="s">
        <v>247</v>
      </c>
      <c r="L120" s="348" t="s">
        <v>465</v>
      </c>
      <c r="M120" s="348" t="s">
        <v>465</v>
      </c>
    </row>
    <row r="121" spans="2:13" x14ac:dyDescent="0.35">
      <c r="B121" s="348" t="s">
        <v>493</v>
      </c>
      <c r="C121" s="348" t="s">
        <v>516</v>
      </c>
      <c r="D121" s="348" t="s">
        <v>472</v>
      </c>
      <c r="E121" s="348" t="s">
        <v>618</v>
      </c>
      <c r="F121" s="348" t="s">
        <v>49</v>
      </c>
      <c r="G121" s="348" t="s">
        <v>247</v>
      </c>
      <c r="I121" s="348" t="s">
        <v>563</v>
      </c>
      <c r="J121" s="384">
        <v>11927360380</v>
      </c>
      <c r="K121" s="348" t="s">
        <v>247</v>
      </c>
      <c r="L121" s="348" t="s">
        <v>465</v>
      </c>
      <c r="M121" s="348" t="s">
        <v>465</v>
      </c>
    </row>
    <row r="122" spans="2:13" x14ac:dyDescent="0.35">
      <c r="B122" s="348" t="s">
        <v>493</v>
      </c>
      <c r="C122" s="348" t="s">
        <v>516</v>
      </c>
      <c r="D122" s="348" t="s">
        <v>463</v>
      </c>
      <c r="E122" s="348" t="s">
        <v>614</v>
      </c>
      <c r="F122" s="348" t="s">
        <v>247</v>
      </c>
      <c r="G122" s="348" t="s">
        <v>247</v>
      </c>
      <c r="I122" s="348" t="s">
        <v>563</v>
      </c>
      <c r="J122" s="384">
        <v>88090364</v>
      </c>
      <c r="K122" s="348" t="s">
        <v>247</v>
      </c>
      <c r="L122" s="348" t="s">
        <v>465</v>
      </c>
      <c r="M122" s="348" t="s">
        <v>465</v>
      </c>
    </row>
    <row r="123" spans="2:13" x14ac:dyDescent="0.35">
      <c r="B123" s="348" t="s">
        <v>493</v>
      </c>
      <c r="C123" s="348" t="s">
        <v>516</v>
      </c>
      <c r="D123" s="348" t="s">
        <v>463</v>
      </c>
      <c r="E123" s="348" t="s">
        <v>615</v>
      </c>
      <c r="F123" s="348" t="s">
        <v>247</v>
      </c>
      <c r="G123" s="348" t="s">
        <v>247</v>
      </c>
      <c r="I123" s="348" t="s">
        <v>563</v>
      </c>
      <c r="J123" s="384">
        <v>68539676</v>
      </c>
      <c r="K123" s="348" t="s">
        <v>247</v>
      </c>
      <c r="L123" s="348" t="s">
        <v>465</v>
      </c>
      <c r="M123" s="348" t="s">
        <v>465</v>
      </c>
    </row>
    <row r="124" spans="2:13" x14ac:dyDescent="0.35">
      <c r="B124" s="348" t="s">
        <v>493</v>
      </c>
      <c r="C124" s="348" t="s">
        <v>516</v>
      </c>
      <c r="D124" s="348" t="s">
        <v>473</v>
      </c>
      <c r="E124" s="348" t="s">
        <v>622</v>
      </c>
      <c r="F124" s="348" t="s">
        <v>247</v>
      </c>
      <c r="G124" s="348" t="s">
        <v>247</v>
      </c>
      <c r="I124" s="348" t="s">
        <v>563</v>
      </c>
      <c r="J124" s="384">
        <v>18630000</v>
      </c>
      <c r="K124" s="348" t="s">
        <v>247</v>
      </c>
      <c r="L124" s="348" t="s">
        <v>465</v>
      </c>
      <c r="M124" s="348" t="s">
        <v>465</v>
      </c>
    </row>
    <row r="125" spans="2:13" x14ac:dyDescent="0.35">
      <c r="B125" s="348" t="s">
        <v>493</v>
      </c>
      <c r="C125" s="348" t="s">
        <v>516</v>
      </c>
      <c r="D125" s="348" t="s">
        <v>475</v>
      </c>
      <c r="E125" s="348" t="s">
        <v>625</v>
      </c>
      <c r="F125" s="348" t="s">
        <v>49</v>
      </c>
      <c r="G125" s="348" t="s">
        <v>247</v>
      </c>
      <c r="I125" s="348" t="s">
        <v>563</v>
      </c>
      <c r="J125" s="384">
        <v>327674000</v>
      </c>
      <c r="K125" s="348" t="s">
        <v>247</v>
      </c>
      <c r="L125" s="348" t="s">
        <v>465</v>
      </c>
      <c r="M125" s="348" t="s">
        <v>465</v>
      </c>
    </row>
    <row r="126" spans="2:13" x14ac:dyDescent="0.35">
      <c r="B126" s="348" t="s">
        <v>493</v>
      </c>
      <c r="C126" s="348" t="s">
        <v>513</v>
      </c>
      <c r="D126" s="348" t="s">
        <v>472</v>
      </c>
      <c r="E126" s="348" t="s">
        <v>618</v>
      </c>
      <c r="F126" s="348" t="s">
        <v>49</v>
      </c>
      <c r="G126" s="348" t="s">
        <v>247</v>
      </c>
      <c r="I126" s="348" t="s">
        <v>563</v>
      </c>
      <c r="J126" s="384">
        <v>2718669</v>
      </c>
      <c r="K126" s="348" t="s">
        <v>247</v>
      </c>
      <c r="L126" s="348" t="s">
        <v>465</v>
      </c>
      <c r="M126" s="348" t="s">
        <v>465</v>
      </c>
    </row>
    <row r="127" spans="2:13" x14ac:dyDescent="0.35">
      <c r="B127" s="348" t="s">
        <v>493</v>
      </c>
      <c r="C127" s="348" t="s">
        <v>513</v>
      </c>
      <c r="D127" s="348" t="s">
        <v>463</v>
      </c>
      <c r="E127" s="348" t="s">
        <v>612</v>
      </c>
      <c r="F127" s="348" t="s">
        <v>247</v>
      </c>
      <c r="G127" s="348" t="s">
        <v>247</v>
      </c>
      <c r="I127" s="348" t="s">
        <v>563</v>
      </c>
      <c r="J127" s="384">
        <v>97649999</v>
      </c>
      <c r="K127" s="348" t="s">
        <v>247</v>
      </c>
      <c r="L127" s="348" t="s">
        <v>465</v>
      </c>
      <c r="M127" s="348" t="s">
        <v>465</v>
      </c>
    </row>
    <row r="128" spans="2:13" x14ac:dyDescent="0.35">
      <c r="B128" s="348" t="s">
        <v>493</v>
      </c>
      <c r="C128" s="348" t="s">
        <v>513</v>
      </c>
      <c r="D128" s="348" t="s">
        <v>463</v>
      </c>
      <c r="E128" s="348" t="s">
        <v>614</v>
      </c>
      <c r="F128" s="348" t="s">
        <v>247</v>
      </c>
      <c r="G128" s="348" t="s">
        <v>247</v>
      </c>
      <c r="I128" s="348" t="s">
        <v>563</v>
      </c>
      <c r="J128" s="384">
        <v>30768487</v>
      </c>
      <c r="K128" s="348" t="s">
        <v>247</v>
      </c>
      <c r="L128" s="348" t="s">
        <v>465</v>
      </c>
      <c r="M128" s="348" t="s">
        <v>465</v>
      </c>
    </row>
    <row r="129" spans="2:13" x14ac:dyDescent="0.35">
      <c r="B129" s="348" t="s">
        <v>493</v>
      </c>
      <c r="C129" s="348" t="s">
        <v>513</v>
      </c>
      <c r="D129" s="348" t="s">
        <v>463</v>
      </c>
      <c r="E129" s="348" t="s">
        <v>615</v>
      </c>
      <c r="F129" s="348" t="s">
        <v>247</v>
      </c>
      <c r="G129" s="348" t="s">
        <v>247</v>
      </c>
      <c r="I129" s="348" t="s">
        <v>563</v>
      </c>
      <c r="J129" s="384">
        <v>8609350</v>
      </c>
      <c r="K129" s="348" t="s">
        <v>247</v>
      </c>
      <c r="L129" s="348" t="s">
        <v>465</v>
      </c>
      <c r="M129" s="348" t="s">
        <v>465</v>
      </c>
    </row>
    <row r="130" spans="2:13" x14ac:dyDescent="0.35">
      <c r="B130" s="348" t="s">
        <v>493</v>
      </c>
      <c r="C130" s="348" t="s">
        <v>513</v>
      </c>
      <c r="D130" s="348" t="s">
        <v>463</v>
      </c>
      <c r="E130" s="348" t="s">
        <v>607</v>
      </c>
      <c r="F130" s="348" t="s">
        <v>247</v>
      </c>
      <c r="G130" s="348" t="s">
        <v>247</v>
      </c>
      <c r="I130" s="348" t="s">
        <v>563</v>
      </c>
      <c r="J130" s="384">
        <v>18933422928</v>
      </c>
      <c r="K130" s="348" t="s">
        <v>247</v>
      </c>
      <c r="L130" s="348" t="s">
        <v>465</v>
      </c>
      <c r="M130" s="348" t="s">
        <v>465</v>
      </c>
    </row>
    <row r="131" spans="2:13" x14ac:dyDescent="0.35">
      <c r="B131" s="348" t="s">
        <v>493</v>
      </c>
      <c r="C131" s="348" t="s">
        <v>513</v>
      </c>
      <c r="D131" s="348" t="s">
        <v>466</v>
      </c>
      <c r="E131" s="348" t="s">
        <v>603</v>
      </c>
      <c r="F131" s="348" t="s">
        <v>247</v>
      </c>
      <c r="G131" s="348" t="s">
        <v>247</v>
      </c>
      <c r="I131" s="348" t="s">
        <v>563</v>
      </c>
      <c r="J131" s="384">
        <v>24643393145</v>
      </c>
      <c r="K131" s="348" t="s">
        <v>247</v>
      </c>
      <c r="L131" s="348" t="s">
        <v>465</v>
      </c>
      <c r="M131" s="348" t="s">
        <v>465</v>
      </c>
    </row>
    <row r="132" spans="2:13" x14ac:dyDescent="0.35">
      <c r="B132" s="348" t="s">
        <v>493</v>
      </c>
      <c r="C132" s="348" t="s">
        <v>513</v>
      </c>
      <c r="D132" s="348" t="s">
        <v>473</v>
      </c>
      <c r="E132" s="348" t="s">
        <v>622</v>
      </c>
      <c r="F132" s="348" t="s">
        <v>247</v>
      </c>
      <c r="G132" s="348" t="s">
        <v>247</v>
      </c>
      <c r="I132" s="348" t="s">
        <v>563</v>
      </c>
      <c r="J132" s="384">
        <v>156363597</v>
      </c>
      <c r="K132" s="348" t="s">
        <v>247</v>
      </c>
      <c r="L132" s="348" t="s">
        <v>465</v>
      </c>
      <c r="M132" s="348" t="s">
        <v>465</v>
      </c>
    </row>
    <row r="133" spans="2:13" x14ac:dyDescent="0.35">
      <c r="B133" s="348" t="s">
        <v>493</v>
      </c>
      <c r="C133" s="348" t="s">
        <v>513</v>
      </c>
      <c r="D133" s="348" t="s">
        <v>475</v>
      </c>
      <c r="E133" s="348" t="s">
        <v>625</v>
      </c>
      <c r="F133" s="348" t="s">
        <v>49</v>
      </c>
      <c r="G133" s="348" t="s">
        <v>247</v>
      </c>
      <c r="I133" s="348" t="s">
        <v>563</v>
      </c>
      <c r="J133" s="384">
        <v>116310615</v>
      </c>
      <c r="K133" s="348" t="s">
        <v>247</v>
      </c>
      <c r="L133" s="348" t="s">
        <v>465</v>
      </c>
      <c r="M133" s="348" t="s">
        <v>465</v>
      </c>
    </row>
    <row r="134" spans="2:13" x14ac:dyDescent="0.35">
      <c r="B134" s="348" t="s">
        <v>493</v>
      </c>
      <c r="C134" s="348" t="s">
        <v>519</v>
      </c>
      <c r="D134" s="348" t="s">
        <v>468</v>
      </c>
      <c r="E134" s="348" t="s">
        <v>609</v>
      </c>
      <c r="F134" s="348" t="s">
        <v>49</v>
      </c>
      <c r="G134" s="348" t="s">
        <v>247</v>
      </c>
      <c r="I134" s="348" t="s">
        <v>563</v>
      </c>
      <c r="J134" s="384">
        <v>26448310398</v>
      </c>
      <c r="K134" s="348" t="s">
        <v>247</v>
      </c>
      <c r="L134" s="348" t="s">
        <v>465</v>
      </c>
      <c r="M134" s="348" t="s">
        <v>465</v>
      </c>
    </row>
    <row r="135" spans="2:13" x14ac:dyDescent="0.35">
      <c r="B135" s="348" t="s">
        <v>493</v>
      </c>
      <c r="C135" s="348" t="s">
        <v>519</v>
      </c>
      <c r="D135" s="348" t="s">
        <v>472</v>
      </c>
      <c r="E135" s="348" t="s">
        <v>618</v>
      </c>
      <c r="F135" s="348" t="s">
        <v>49</v>
      </c>
      <c r="G135" s="348" t="s">
        <v>247</v>
      </c>
      <c r="I135" s="348" t="s">
        <v>563</v>
      </c>
      <c r="J135" s="384">
        <v>11392075085</v>
      </c>
      <c r="K135" s="348" t="s">
        <v>247</v>
      </c>
      <c r="L135" s="348" t="s">
        <v>465</v>
      </c>
      <c r="M135" s="348" t="s">
        <v>465</v>
      </c>
    </row>
    <row r="136" spans="2:13" x14ac:dyDescent="0.35">
      <c r="B136" s="348" t="s">
        <v>493</v>
      </c>
      <c r="C136" s="348" t="s">
        <v>519</v>
      </c>
      <c r="D136" s="348" t="s">
        <v>475</v>
      </c>
      <c r="E136" s="348" t="s">
        <v>625</v>
      </c>
      <c r="F136" s="348" t="s">
        <v>49</v>
      </c>
      <c r="G136" s="348" t="s">
        <v>247</v>
      </c>
      <c r="I136" s="348" t="s">
        <v>563</v>
      </c>
      <c r="J136" s="384">
        <v>455089000</v>
      </c>
      <c r="K136" s="348" t="s">
        <v>247</v>
      </c>
      <c r="L136" s="348" t="s">
        <v>465</v>
      </c>
      <c r="M136" s="348" t="s">
        <v>465</v>
      </c>
    </row>
    <row r="137" spans="2:13" x14ac:dyDescent="0.35">
      <c r="B137" s="348" t="s">
        <v>493</v>
      </c>
      <c r="C137" s="348" t="s">
        <v>527</v>
      </c>
      <c r="D137" s="348" t="s">
        <v>463</v>
      </c>
      <c r="E137" s="348" t="s">
        <v>612</v>
      </c>
      <c r="F137" s="348" t="s">
        <v>247</v>
      </c>
      <c r="G137" s="348" t="s">
        <v>247</v>
      </c>
      <c r="I137" s="348" t="s">
        <v>563</v>
      </c>
      <c r="J137" s="384">
        <v>3484092927</v>
      </c>
      <c r="K137" s="348" t="s">
        <v>247</v>
      </c>
      <c r="L137" s="348" t="s">
        <v>465</v>
      </c>
      <c r="M137" s="348" t="s">
        <v>465</v>
      </c>
    </row>
    <row r="138" spans="2:13" x14ac:dyDescent="0.35">
      <c r="B138" s="348" t="s">
        <v>493</v>
      </c>
      <c r="C138" s="348" t="s">
        <v>527</v>
      </c>
      <c r="D138" s="348" t="s">
        <v>463</v>
      </c>
      <c r="E138" s="348" t="s">
        <v>614</v>
      </c>
      <c r="F138" s="348" t="s">
        <v>247</v>
      </c>
      <c r="G138" s="348" t="s">
        <v>247</v>
      </c>
      <c r="I138" s="348" t="s">
        <v>563</v>
      </c>
      <c r="J138" s="384">
        <v>7920373008</v>
      </c>
      <c r="K138" s="348" t="s">
        <v>247</v>
      </c>
      <c r="L138" s="348" t="s">
        <v>465</v>
      </c>
      <c r="M138" s="348" t="s">
        <v>465</v>
      </c>
    </row>
    <row r="139" spans="2:13" x14ac:dyDescent="0.35">
      <c r="B139" s="348" t="s">
        <v>493</v>
      </c>
      <c r="C139" s="348" t="s">
        <v>527</v>
      </c>
      <c r="D139" s="348" t="s">
        <v>463</v>
      </c>
      <c r="E139" s="348" t="s">
        <v>607</v>
      </c>
      <c r="F139" s="348" t="s">
        <v>247</v>
      </c>
      <c r="G139" s="348" t="s">
        <v>247</v>
      </c>
      <c r="I139" s="348" t="s">
        <v>563</v>
      </c>
      <c r="J139" s="384">
        <v>329669759</v>
      </c>
      <c r="K139" s="348" t="s">
        <v>247</v>
      </c>
      <c r="L139" s="348" t="s">
        <v>465</v>
      </c>
      <c r="M139" s="348" t="s">
        <v>465</v>
      </c>
    </row>
    <row r="140" spans="2:13" x14ac:dyDescent="0.35">
      <c r="B140" s="348" t="s">
        <v>493</v>
      </c>
      <c r="C140" s="348" t="s">
        <v>527</v>
      </c>
      <c r="D140" s="348" t="s">
        <v>466</v>
      </c>
      <c r="E140" s="348" t="s">
        <v>603</v>
      </c>
      <c r="F140" s="348" t="s">
        <v>247</v>
      </c>
      <c r="G140" s="348" t="s">
        <v>247</v>
      </c>
      <c r="I140" s="348" t="s">
        <v>563</v>
      </c>
      <c r="J140" s="384">
        <v>5420257144</v>
      </c>
      <c r="K140" s="348" t="s">
        <v>247</v>
      </c>
      <c r="L140" s="348" t="s">
        <v>465</v>
      </c>
      <c r="M140" s="348" t="s">
        <v>465</v>
      </c>
    </row>
    <row r="141" spans="2:13" x14ac:dyDescent="0.35">
      <c r="B141" s="348" t="s">
        <v>493</v>
      </c>
      <c r="C141" s="348" t="s">
        <v>527</v>
      </c>
      <c r="D141" s="348" t="s">
        <v>470</v>
      </c>
      <c r="E141" s="348" t="s">
        <v>636</v>
      </c>
      <c r="F141" s="348" t="s">
        <v>247</v>
      </c>
      <c r="G141" s="348" t="s">
        <v>247</v>
      </c>
      <c r="I141" s="348" t="s">
        <v>563</v>
      </c>
      <c r="J141" s="384">
        <v>1311327449</v>
      </c>
      <c r="K141" s="348" t="s">
        <v>247</v>
      </c>
      <c r="L141" s="348" t="s">
        <v>465</v>
      </c>
      <c r="M141" s="348" t="s">
        <v>465</v>
      </c>
    </row>
    <row r="142" spans="2:13" x14ac:dyDescent="0.35">
      <c r="B142" s="348" t="s">
        <v>493</v>
      </c>
      <c r="C142" s="348" t="s">
        <v>527</v>
      </c>
      <c r="D142" s="348" t="s">
        <v>473</v>
      </c>
      <c r="E142" s="348" t="s">
        <v>622</v>
      </c>
      <c r="F142" s="348" t="s">
        <v>247</v>
      </c>
      <c r="G142" s="348" t="s">
        <v>247</v>
      </c>
      <c r="I142" s="348" t="s">
        <v>563</v>
      </c>
      <c r="J142" s="384">
        <v>760035000</v>
      </c>
      <c r="K142" s="348" t="s">
        <v>247</v>
      </c>
      <c r="L142" s="348" t="s">
        <v>465</v>
      </c>
      <c r="M142" s="348" t="s">
        <v>465</v>
      </c>
    </row>
    <row r="143" spans="2:13" x14ac:dyDescent="0.35">
      <c r="B143" s="348" t="s">
        <v>493</v>
      </c>
      <c r="C143" s="348" t="s">
        <v>525</v>
      </c>
      <c r="D143" s="348" t="s">
        <v>463</v>
      </c>
      <c r="E143" s="348" t="s">
        <v>612</v>
      </c>
      <c r="F143" s="348" t="s">
        <v>247</v>
      </c>
      <c r="G143" s="348" t="s">
        <v>247</v>
      </c>
      <c r="I143" s="348" t="s">
        <v>563</v>
      </c>
      <c r="J143" s="384">
        <v>4070840188</v>
      </c>
      <c r="K143" s="348" t="s">
        <v>247</v>
      </c>
      <c r="L143" s="348" t="s">
        <v>465</v>
      </c>
      <c r="M143" s="348" t="s">
        <v>465</v>
      </c>
    </row>
    <row r="144" spans="2:13" x14ac:dyDescent="0.35">
      <c r="B144" s="348" t="s">
        <v>493</v>
      </c>
      <c r="C144" s="348" t="s">
        <v>525</v>
      </c>
      <c r="D144" s="348" t="s">
        <v>463</v>
      </c>
      <c r="E144" s="348" t="s">
        <v>614</v>
      </c>
      <c r="F144" s="348" t="s">
        <v>247</v>
      </c>
      <c r="G144" s="348" t="s">
        <v>247</v>
      </c>
      <c r="I144" s="348" t="s">
        <v>563</v>
      </c>
      <c r="J144" s="384">
        <v>101791930</v>
      </c>
      <c r="K144" s="348" t="s">
        <v>247</v>
      </c>
      <c r="L144" s="348" t="s">
        <v>465</v>
      </c>
      <c r="M144" s="348" t="s">
        <v>465</v>
      </c>
    </row>
    <row r="145" spans="2:13" x14ac:dyDescent="0.35">
      <c r="B145" s="348" t="s">
        <v>493</v>
      </c>
      <c r="C145" s="348" t="s">
        <v>525</v>
      </c>
      <c r="D145" s="348" t="s">
        <v>463</v>
      </c>
      <c r="E145" s="348" t="s">
        <v>615</v>
      </c>
      <c r="F145" s="348" t="s">
        <v>247</v>
      </c>
      <c r="G145" s="348" t="s">
        <v>247</v>
      </c>
      <c r="I145" s="348" t="s">
        <v>563</v>
      </c>
      <c r="J145" s="384">
        <v>737662816</v>
      </c>
      <c r="K145" s="348" t="s">
        <v>247</v>
      </c>
      <c r="L145" s="348" t="s">
        <v>465</v>
      </c>
      <c r="M145" s="348" t="s">
        <v>465</v>
      </c>
    </row>
    <row r="146" spans="2:13" x14ac:dyDescent="0.35">
      <c r="B146" s="348" t="s">
        <v>493</v>
      </c>
      <c r="C146" s="348" t="s">
        <v>525</v>
      </c>
      <c r="D146" s="348" t="s">
        <v>463</v>
      </c>
      <c r="E146" s="348" t="s">
        <v>607</v>
      </c>
      <c r="F146" s="348" t="s">
        <v>247</v>
      </c>
      <c r="G146" s="348" t="s">
        <v>247</v>
      </c>
      <c r="I146" s="348" t="s">
        <v>563</v>
      </c>
      <c r="J146" s="384">
        <v>14242532158</v>
      </c>
      <c r="K146" s="348" t="s">
        <v>247</v>
      </c>
      <c r="L146" s="348" t="s">
        <v>465</v>
      </c>
      <c r="M146" s="348" t="s">
        <v>465</v>
      </c>
    </row>
    <row r="147" spans="2:13" x14ac:dyDescent="0.35">
      <c r="B147" s="348" t="s">
        <v>493</v>
      </c>
      <c r="C147" s="348" t="s">
        <v>525</v>
      </c>
      <c r="D147" s="348" t="s">
        <v>466</v>
      </c>
      <c r="E147" s="348" t="s">
        <v>603</v>
      </c>
      <c r="F147" s="348" t="s">
        <v>247</v>
      </c>
      <c r="G147" s="348" t="s">
        <v>247</v>
      </c>
      <c r="I147" s="348" t="s">
        <v>563</v>
      </c>
      <c r="J147" s="384">
        <v>431928815</v>
      </c>
      <c r="K147" s="348" t="s">
        <v>247</v>
      </c>
      <c r="L147" s="348" t="s">
        <v>465</v>
      </c>
      <c r="M147" s="348" t="s">
        <v>465</v>
      </c>
    </row>
    <row r="148" spans="2:13" x14ac:dyDescent="0.35">
      <c r="B148" s="348" t="s">
        <v>493</v>
      </c>
      <c r="C148" s="348" t="s">
        <v>525</v>
      </c>
      <c r="D148" s="348" t="s">
        <v>467</v>
      </c>
      <c r="E148" s="348" t="s">
        <v>637</v>
      </c>
      <c r="F148" s="348" t="s">
        <v>49</v>
      </c>
      <c r="G148" s="348" t="s">
        <v>247</v>
      </c>
      <c r="I148" s="348" t="s">
        <v>563</v>
      </c>
      <c r="J148" s="384">
        <v>1127636250</v>
      </c>
      <c r="K148" s="348" t="s">
        <v>247</v>
      </c>
      <c r="L148" s="348" t="s">
        <v>465</v>
      </c>
      <c r="M148" s="348" t="s">
        <v>465</v>
      </c>
    </row>
    <row r="149" spans="2:13" x14ac:dyDescent="0.35">
      <c r="B149" s="348" t="s">
        <v>493</v>
      </c>
      <c r="C149" s="348" t="s">
        <v>539</v>
      </c>
      <c r="D149" s="348" t="s">
        <v>468</v>
      </c>
      <c r="E149" s="348" t="s">
        <v>609</v>
      </c>
      <c r="F149" s="348" t="s">
        <v>49</v>
      </c>
      <c r="G149" s="348" t="s">
        <v>247</v>
      </c>
      <c r="I149" s="348" t="s">
        <v>563</v>
      </c>
      <c r="J149" s="384">
        <v>5031110397</v>
      </c>
      <c r="K149" s="348" t="s">
        <v>247</v>
      </c>
      <c r="L149" s="348" t="s">
        <v>465</v>
      </c>
      <c r="M149" s="348" t="s">
        <v>465</v>
      </c>
    </row>
    <row r="150" spans="2:13" x14ac:dyDescent="0.35">
      <c r="B150" s="348" t="s">
        <v>493</v>
      </c>
      <c r="C150" s="348" t="s">
        <v>539</v>
      </c>
      <c r="D150" s="348" t="s">
        <v>472</v>
      </c>
      <c r="E150" s="348" t="s">
        <v>618</v>
      </c>
      <c r="F150" s="348" t="s">
        <v>49</v>
      </c>
      <c r="G150" s="348" t="s">
        <v>247</v>
      </c>
      <c r="I150" s="348" t="s">
        <v>563</v>
      </c>
      <c r="J150" s="384">
        <v>2156190170</v>
      </c>
      <c r="K150" s="348" t="s">
        <v>247</v>
      </c>
      <c r="L150" s="348" t="s">
        <v>465</v>
      </c>
      <c r="M150" s="348" t="s">
        <v>465</v>
      </c>
    </row>
    <row r="151" spans="2:13" x14ac:dyDescent="0.35">
      <c r="B151" s="348" t="s">
        <v>493</v>
      </c>
      <c r="C151" s="348" t="s">
        <v>539</v>
      </c>
      <c r="D151" s="348" t="s">
        <v>475</v>
      </c>
      <c r="E151" s="348" t="s">
        <v>625</v>
      </c>
      <c r="F151" s="348" t="s">
        <v>49</v>
      </c>
      <c r="G151" s="348" t="s">
        <v>247</v>
      </c>
      <c r="I151" s="348" t="s">
        <v>563</v>
      </c>
      <c r="J151" s="384">
        <v>216583296</v>
      </c>
      <c r="K151" s="348" t="s">
        <v>247</v>
      </c>
      <c r="L151" s="348" t="s">
        <v>465</v>
      </c>
      <c r="M151" s="348" t="s">
        <v>465</v>
      </c>
    </row>
    <row r="152" spans="2:13" x14ac:dyDescent="0.35">
      <c r="B152" s="348" t="s">
        <v>493</v>
      </c>
      <c r="C152" s="348" t="s">
        <v>530</v>
      </c>
      <c r="D152" s="348" t="s">
        <v>468</v>
      </c>
      <c r="E152" s="348" t="s">
        <v>609</v>
      </c>
      <c r="F152" s="348" t="s">
        <v>49</v>
      </c>
      <c r="G152" s="348" t="s">
        <v>247</v>
      </c>
      <c r="I152" s="348" t="s">
        <v>563</v>
      </c>
      <c r="J152" s="384">
        <v>12651691</v>
      </c>
      <c r="K152" s="348" t="s">
        <v>247</v>
      </c>
      <c r="L152" s="348" t="s">
        <v>465</v>
      </c>
      <c r="M152" s="348" t="s">
        <v>465</v>
      </c>
    </row>
    <row r="153" spans="2:13" x14ac:dyDescent="0.35">
      <c r="B153" s="348" t="s">
        <v>493</v>
      </c>
      <c r="C153" s="348" t="s">
        <v>530</v>
      </c>
      <c r="D153" s="348" t="s">
        <v>472</v>
      </c>
      <c r="E153" s="348" t="s">
        <v>618</v>
      </c>
      <c r="F153" s="348" t="s">
        <v>49</v>
      </c>
      <c r="G153" s="348" t="s">
        <v>247</v>
      </c>
      <c r="I153" s="348" t="s">
        <v>563</v>
      </c>
      <c r="J153" s="384">
        <v>5418273</v>
      </c>
      <c r="K153" s="348" t="s">
        <v>247</v>
      </c>
      <c r="L153" s="348" t="s">
        <v>465</v>
      </c>
      <c r="M153" s="348" t="s">
        <v>465</v>
      </c>
    </row>
    <row r="154" spans="2:13" x14ac:dyDescent="0.35">
      <c r="B154" s="348" t="s">
        <v>493</v>
      </c>
      <c r="C154" s="348" t="s">
        <v>530</v>
      </c>
      <c r="D154" s="348" t="s">
        <v>466</v>
      </c>
      <c r="E154" s="348" t="s">
        <v>611</v>
      </c>
      <c r="F154" s="348" t="s">
        <v>49</v>
      </c>
      <c r="G154" s="348" t="s">
        <v>247</v>
      </c>
      <c r="I154" s="348" t="s">
        <v>563</v>
      </c>
      <c r="J154" s="384">
        <v>940953914</v>
      </c>
      <c r="K154" s="348" t="s">
        <v>247</v>
      </c>
      <c r="L154" s="348" t="s">
        <v>465</v>
      </c>
      <c r="M154" s="348" t="s">
        <v>465</v>
      </c>
    </row>
    <row r="155" spans="2:13" x14ac:dyDescent="0.35">
      <c r="B155" s="348" t="s">
        <v>493</v>
      </c>
      <c r="C155" s="348" t="s">
        <v>530</v>
      </c>
      <c r="D155" s="348" t="s">
        <v>463</v>
      </c>
      <c r="E155" s="348" t="s">
        <v>612</v>
      </c>
      <c r="F155" s="348" t="s">
        <v>247</v>
      </c>
      <c r="G155" s="348" t="s">
        <v>247</v>
      </c>
      <c r="I155" s="348" t="s">
        <v>563</v>
      </c>
      <c r="J155" s="384">
        <v>4335379440</v>
      </c>
      <c r="K155" s="348" t="s">
        <v>247</v>
      </c>
      <c r="L155" s="348" t="s">
        <v>465</v>
      </c>
      <c r="M155" s="348" t="s">
        <v>465</v>
      </c>
    </row>
    <row r="156" spans="2:13" x14ac:dyDescent="0.35">
      <c r="B156" s="348" t="s">
        <v>493</v>
      </c>
      <c r="C156" s="348" t="s">
        <v>530</v>
      </c>
      <c r="D156" s="348" t="s">
        <v>463</v>
      </c>
      <c r="E156" s="348" t="s">
        <v>614</v>
      </c>
      <c r="F156" s="348" t="s">
        <v>247</v>
      </c>
      <c r="G156" s="348" t="s">
        <v>247</v>
      </c>
      <c r="I156" s="348" t="s">
        <v>563</v>
      </c>
      <c r="J156" s="384">
        <v>993429594</v>
      </c>
      <c r="K156" s="348" t="s">
        <v>247</v>
      </c>
      <c r="L156" s="348" t="s">
        <v>465</v>
      </c>
      <c r="M156" s="348" t="s">
        <v>465</v>
      </c>
    </row>
    <row r="157" spans="2:13" x14ac:dyDescent="0.35">
      <c r="B157" s="348" t="s">
        <v>493</v>
      </c>
      <c r="C157" s="348" t="s">
        <v>530</v>
      </c>
      <c r="D157" s="348" t="s">
        <v>463</v>
      </c>
      <c r="E157" s="348" t="s">
        <v>615</v>
      </c>
      <c r="F157" s="348" t="s">
        <v>247</v>
      </c>
      <c r="G157" s="348" t="s">
        <v>247</v>
      </c>
      <c r="I157" s="348" t="s">
        <v>563</v>
      </c>
      <c r="J157" s="384">
        <v>1070456262</v>
      </c>
      <c r="K157" s="348" t="s">
        <v>247</v>
      </c>
      <c r="L157" s="348" t="s">
        <v>465</v>
      </c>
      <c r="M157" s="348" t="s">
        <v>465</v>
      </c>
    </row>
    <row r="158" spans="2:13" x14ac:dyDescent="0.35">
      <c r="B158" s="348" t="s">
        <v>493</v>
      </c>
      <c r="C158" s="348" t="s">
        <v>530</v>
      </c>
      <c r="D158" s="348" t="s">
        <v>463</v>
      </c>
      <c r="E158" s="348" t="s">
        <v>633</v>
      </c>
      <c r="F158" s="348" t="s">
        <v>247</v>
      </c>
      <c r="G158" s="348" t="s">
        <v>247</v>
      </c>
      <c r="I158" s="348" t="s">
        <v>563</v>
      </c>
      <c r="J158" s="384">
        <v>277100511</v>
      </c>
      <c r="K158" s="348" t="s">
        <v>247</v>
      </c>
      <c r="L158" s="348" t="s">
        <v>465</v>
      </c>
      <c r="M158" s="348" t="s">
        <v>465</v>
      </c>
    </row>
    <row r="159" spans="2:13" x14ac:dyDescent="0.35">
      <c r="B159" s="348" t="s">
        <v>493</v>
      </c>
      <c r="C159" s="348" t="s">
        <v>530</v>
      </c>
      <c r="D159" s="348" t="s">
        <v>463</v>
      </c>
      <c r="E159" s="348" t="s">
        <v>607</v>
      </c>
      <c r="F159" s="348" t="s">
        <v>247</v>
      </c>
      <c r="G159" s="348" t="s">
        <v>247</v>
      </c>
      <c r="I159" s="348" t="s">
        <v>563</v>
      </c>
      <c r="J159" s="384">
        <v>1730610466</v>
      </c>
      <c r="K159" s="348" t="s">
        <v>247</v>
      </c>
      <c r="L159" s="348" t="s">
        <v>465</v>
      </c>
      <c r="M159" s="348" t="s">
        <v>465</v>
      </c>
    </row>
    <row r="160" spans="2:13" x14ac:dyDescent="0.35">
      <c r="B160" s="348" t="s">
        <v>493</v>
      </c>
      <c r="C160" s="348" t="s">
        <v>530</v>
      </c>
      <c r="D160" s="348" t="s">
        <v>463</v>
      </c>
      <c r="E160" s="348" t="s">
        <v>628</v>
      </c>
      <c r="F160" s="348" t="s">
        <v>247</v>
      </c>
      <c r="G160" s="348" t="s">
        <v>247</v>
      </c>
      <c r="I160" s="348" t="s">
        <v>563</v>
      </c>
      <c r="J160" s="384">
        <v>1802022105</v>
      </c>
      <c r="K160" s="348" t="s">
        <v>247</v>
      </c>
      <c r="L160" s="348" t="s">
        <v>465</v>
      </c>
      <c r="M160" s="348" t="s">
        <v>465</v>
      </c>
    </row>
    <row r="161" spans="2:13" x14ac:dyDescent="0.35">
      <c r="B161" s="348" t="s">
        <v>493</v>
      </c>
      <c r="C161" s="348" t="s">
        <v>530</v>
      </c>
      <c r="D161" s="348" t="s">
        <v>466</v>
      </c>
      <c r="E161" s="348" t="s">
        <v>603</v>
      </c>
      <c r="F161" s="348" t="s">
        <v>247</v>
      </c>
      <c r="G161" s="348" t="s">
        <v>247</v>
      </c>
      <c r="I161" s="348" t="s">
        <v>563</v>
      </c>
      <c r="J161" s="384">
        <v>1272606176</v>
      </c>
      <c r="K161" s="348" t="s">
        <v>247</v>
      </c>
      <c r="L161" s="348" t="s">
        <v>465</v>
      </c>
      <c r="M161" s="348" t="s">
        <v>465</v>
      </c>
    </row>
    <row r="162" spans="2:13" x14ac:dyDescent="0.35">
      <c r="B162" s="348" t="s">
        <v>493</v>
      </c>
      <c r="C162" s="348" t="s">
        <v>530</v>
      </c>
      <c r="D162" s="348" t="s">
        <v>473</v>
      </c>
      <c r="E162" s="348" t="s">
        <v>622</v>
      </c>
      <c r="F162" s="348" t="s">
        <v>247</v>
      </c>
      <c r="G162" s="348" t="s">
        <v>247</v>
      </c>
      <c r="I162" s="348" t="s">
        <v>563</v>
      </c>
      <c r="J162" s="384">
        <v>1671406865</v>
      </c>
      <c r="K162" s="348" t="s">
        <v>247</v>
      </c>
      <c r="L162" s="348" t="s">
        <v>465</v>
      </c>
      <c r="M162" s="348" t="s">
        <v>465</v>
      </c>
    </row>
    <row r="163" spans="2:13" x14ac:dyDescent="0.35">
      <c r="B163" s="348" t="s">
        <v>493</v>
      </c>
      <c r="C163" s="348" t="s">
        <v>530</v>
      </c>
      <c r="D163" s="348" t="s">
        <v>475</v>
      </c>
      <c r="E163" s="348" t="s">
        <v>625</v>
      </c>
      <c r="F163" s="348" t="s">
        <v>49</v>
      </c>
      <c r="G163" s="348" t="s">
        <v>247</v>
      </c>
      <c r="I163" s="348" t="s">
        <v>563</v>
      </c>
      <c r="J163" s="384">
        <v>19836486</v>
      </c>
      <c r="K163" s="348" t="s">
        <v>247</v>
      </c>
      <c r="L163" s="348" t="s">
        <v>465</v>
      </c>
      <c r="M163" s="348" t="s">
        <v>465</v>
      </c>
    </row>
    <row r="164" spans="2:13" x14ac:dyDescent="0.35">
      <c r="B164" s="348" t="s">
        <v>493</v>
      </c>
      <c r="C164" s="348" t="s">
        <v>532</v>
      </c>
      <c r="D164" s="348" t="s">
        <v>463</v>
      </c>
      <c r="E164" s="348" t="s">
        <v>612</v>
      </c>
      <c r="F164" s="348" t="s">
        <v>247</v>
      </c>
      <c r="G164" s="348" t="s">
        <v>247</v>
      </c>
      <c r="I164" s="348" t="s">
        <v>563</v>
      </c>
      <c r="J164" s="384">
        <v>248871239</v>
      </c>
      <c r="K164" s="348" t="s">
        <v>247</v>
      </c>
      <c r="L164" s="348" t="s">
        <v>465</v>
      </c>
      <c r="M164" s="348" t="s">
        <v>465</v>
      </c>
    </row>
    <row r="165" spans="2:13" x14ac:dyDescent="0.35">
      <c r="B165" s="348" t="s">
        <v>493</v>
      </c>
      <c r="C165" s="348" t="s">
        <v>532</v>
      </c>
      <c r="D165" s="348" t="s">
        <v>463</v>
      </c>
      <c r="E165" s="348" t="s">
        <v>614</v>
      </c>
      <c r="F165" s="348" t="s">
        <v>247</v>
      </c>
      <c r="G165" s="348" t="s">
        <v>247</v>
      </c>
      <c r="I165" s="348" t="s">
        <v>563</v>
      </c>
      <c r="J165" s="384">
        <v>3436947059</v>
      </c>
      <c r="K165" s="348" t="s">
        <v>247</v>
      </c>
      <c r="L165" s="348" t="s">
        <v>465</v>
      </c>
      <c r="M165" s="348" t="s">
        <v>465</v>
      </c>
    </row>
    <row r="166" spans="2:13" x14ac:dyDescent="0.35">
      <c r="B166" s="348" t="s">
        <v>493</v>
      </c>
      <c r="C166" s="348" t="s">
        <v>532</v>
      </c>
      <c r="D166" s="348" t="s">
        <v>463</v>
      </c>
      <c r="E166" s="348" t="s">
        <v>615</v>
      </c>
      <c r="F166" s="348" t="s">
        <v>247</v>
      </c>
      <c r="G166" s="348" t="s">
        <v>247</v>
      </c>
      <c r="I166" s="348" t="s">
        <v>563</v>
      </c>
      <c r="J166" s="384">
        <v>1916500875</v>
      </c>
      <c r="K166" s="348" t="s">
        <v>247</v>
      </c>
      <c r="L166" s="348" t="s">
        <v>465</v>
      </c>
      <c r="M166" s="348" t="s">
        <v>465</v>
      </c>
    </row>
    <row r="167" spans="2:13" x14ac:dyDescent="0.35">
      <c r="B167" s="348" t="s">
        <v>493</v>
      </c>
      <c r="C167" s="348" t="s">
        <v>532</v>
      </c>
      <c r="D167" s="348" t="s">
        <v>463</v>
      </c>
      <c r="E167" s="348" t="s">
        <v>641</v>
      </c>
      <c r="F167" s="348" t="s">
        <v>247</v>
      </c>
      <c r="G167" s="348" t="s">
        <v>247</v>
      </c>
      <c r="I167" s="348" t="s">
        <v>563</v>
      </c>
      <c r="J167" s="384">
        <v>18921000</v>
      </c>
      <c r="K167" s="348" t="s">
        <v>247</v>
      </c>
      <c r="L167" s="348" t="s">
        <v>465</v>
      </c>
      <c r="M167" s="348" t="s">
        <v>465</v>
      </c>
    </row>
    <row r="168" spans="2:13" x14ac:dyDescent="0.35">
      <c r="B168" s="348" t="s">
        <v>493</v>
      </c>
      <c r="C168" s="348" t="s">
        <v>532</v>
      </c>
      <c r="D168" s="348" t="s">
        <v>463</v>
      </c>
      <c r="E168" s="348" t="s">
        <v>607</v>
      </c>
      <c r="F168" s="348" t="s">
        <v>247</v>
      </c>
      <c r="G168" s="348" t="s">
        <v>247</v>
      </c>
      <c r="I168" s="348" t="s">
        <v>563</v>
      </c>
      <c r="J168" s="384">
        <v>3865956252</v>
      </c>
      <c r="K168" s="348" t="s">
        <v>247</v>
      </c>
      <c r="L168" s="348" t="s">
        <v>465</v>
      </c>
      <c r="M168" s="348" t="s">
        <v>465</v>
      </c>
    </row>
    <row r="169" spans="2:13" x14ac:dyDescent="0.35">
      <c r="B169" s="348" t="s">
        <v>493</v>
      </c>
      <c r="C169" s="348" t="s">
        <v>532</v>
      </c>
      <c r="D169" s="348" t="s">
        <v>473</v>
      </c>
      <c r="E169" s="348" t="s">
        <v>622</v>
      </c>
      <c r="F169" s="348" t="s">
        <v>247</v>
      </c>
      <c r="G169" s="348" t="s">
        <v>247</v>
      </c>
      <c r="I169" s="348" t="s">
        <v>563</v>
      </c>
      <c r="J169" s="384">
        <v>633120346</v>
      </c>
      <c r="K169" s="348" t="s">
        <v>247</v>
      </c>
      <c r="L169" s="348" t="s">
        <v>465</v>
      </c>
      <c r="M169" s="348" t="s">
        <v>465</v>
      </c>
    </row>
    <row r="170" spans="2:13" x14ac:dyDescent="0.35">
      <c r="B170" s="348" t="s">
        <v>493</v>
      </c>
      <c r="C170" s="348" t="s">
        <v>532</v>
      </c>
      <c r="D170" s="348" t="s">
        <v>475</v>
      </c>
      <c r="E170" s="348" t="s">
        <v>625</v>
      </c>
      <c r="F170" s="348" t="s">
        <v>49</v>
      </c>
      <c r="G170" s="348" t="s">
        <v>247</v>
      </c>
      <c r="I170" s="348" t="s">
        <v>563</v>
      </c>
      <c r="J170" s="384">
        <v>102044306</v>
      </c>
      <c r="K170" s="348" t="s">
        <v>247</v>
      </c>
      <c r="L170" s="348" t="s">
        <v>465</v>
      </c>
      <c r="M170" s="348" t="s">
        <v>465</v>
      </c>
    </row>
    <row r="171" spans="2:13" x14ac:dyDescent="0.35">
      <c r="B171" s="348" t="s">
        <v>493</v>
      </c>
      <c r="C171" s="348" t="s">
        <v>534</v>
      </c>
      <c r="D171" s="348" t="s">
        <v>463</v>
      </c>
      <c r="E171" s="348" t="s">
        <v>612</v>
      </c>
      <c r="F171" s="348" t="s">
        <v>247</v>
      </c>
      <c r="G171" s="348" t="s">
        <v>247</v>
      </c>
      <c r="I171" s="348" t="s">
        <v>563</v>
      </c>
      <c r="J171" s="384">
        <v>3362897441</v>
      </c>
      <c r="K171" s="348" t="s">
        <v>247</v>
      </c>
      <c r="L171" s="348" t="s">
        <v>465</v>
      </c>
      <c r="M171" s="348" t="s">
        <v>465</v>
      </c>
    </row>
    <row r="172" spans="2:13" x14ac:dyDescent="0.35">
      <c r="B172" s="348" t="s">
        <v>493</v>
      </c>
      <c r="C172" s="348" t="s">
        <v>534</v>
      </c>
      <c r="D172" s="348" t="s">
        <v>463</v>
      </c>
      <c r="E172" s="348" t="s">
        <v>614</v>
      </c>
      <c r="F172" s="348" t="s">
        <v>247</v>
      </c>
      <c r="G172" s="348" t="s">
        <v>247</v>
      </c>
      <c r="I172" s="348" t="s">
        <v>563</v>
      </c>
      <c r="J172" s="384">
        <v>1864834174</v>
      </c>
      <c r="K172" s="348" t="s">
        <v>247</v>
      </c>
      <c r="L172" s="348" t="s">
        <v>465</v>
      </c>
      <c r="M172" s="348" t="s">
        <v>465</v>
      </c>
    </row>
    <row r="173" spans="2:13" x14ac:dyDescent="0.35">
      <c r="B173" s="348" t="s">
        <v>493</v>
      </c>
      <c r="C173" s="348" t="s">
        <v>534</v>
      </c>
      <c r="D173" s="348" t="s">
        <v>463</v>
      </c>
      <c r="E173" s="348" t="s">
        <v>615</v>
      </c>
      <c r="F173" s="348" t="s">
        <v>247</v>
      </c>
      <c r="G173" s="348" t="s">
        <v>247</v>
      </c>
      <c r="I173" s="348" t="s">
        <v>563</v>
      </c>
      <c r="J173" s="384">
        <v>1408316128</v>
      </c>
      <c r="K173" s="348" t="s">
        <v>247</v>
      </c>
      <c r="L173" s="348" t="s">
        <v>465</v>
      </c>
      <c r="M173" s="348" t="s">
        <v>465</v>
      </c>
    </row>
    <row r="174" spans="2:13" x14ac:dyDescent="0.35">
      <c r="B174" s="348" t="s">
        <v>493</v>
      </c>
      <c r="C174" s="348" t="s">
        <v>534</v>
      </c>
      <c r="D174" s="348" t="s">
        <v>463</v>
      </c>
      <c r="E174" s="348" t="s">
        <v>607</v>
      </c>
      <c r="F174" s="348" t="s">
        <v>247</v>
      </c>
      <c r="G174" s="348" t="s">
        <v>247</v>
      </c>
      <c r="I174" s="348" t="s">
        <v>563</v>
      </c>
      <c r="J174" s="384">
        <v>1928954247</v>
      </c>
      <c r="K174" s="348" t="s">
        <v>247</v>
      </c>
      <c r="L174" s="348" t="s">
        <v>465</v>
      </c>
      <c r="M174" s="348" t="s">
        <v>465</v>
      </c>
    </row>
    <row r="175" spans="2:13" x14ac:dyDescent="0.35">
      <c r="B175" s="348" t="s">
        <v>493</v>
      </c>
      <c r="C175" s="348" t="s">
        <v>534</v>
      </c>
      <c r="D175" s="348" t="s">
        <v>466</v>
      </c>
      <c r="E175" s="348" t="s">
        <v>603</v>
      </c>
      <c r="F175" s="348" t="s">
        <v>247</v>
      </c>
      <c r="G175" s="348" t="s">
        <v>247</v>
      </c>
      <c r="I175" s="348" t="s">
        <v>563</v>
      </c>
      <c r="J175" s="384">
        <v>40372590</v>
      </c>
      <c r="K175" s="348" t="s">
        <v>247</v>
      </c>
      <c r="L175" s="348" t="s">
        <v>465</v>
      </c>
      <c r="M175" s="348" t="s">
        <v>465</v>
      </c>
    </row>
    <row r="176" spans="2:13" x14ac:dyDescent="0.35">
      <c r="B176" s="348" t="s">
        <v>493</v>
      </c>
      <c r="C176" s="348" t="s">
        <v>534</v>
      </c>
      <c r="D176" s="348" t="s">
        <v>473</v>
      </c>
      <c r="E176" s="348" t="s">
        <v>622</v>
      </c>
      <c r="F176" s="348" t="s">
        <v>247</v>
      </c>
      <c r="G176" s="348" t="s">
        <v>247</v>
      </c>
      <c r="I176" s="348" t="s">
        <v>563</v>
      </c>
      <c r="J176" s="384">
        <v>586615253</v>
      </c>
      <c r="K176" s="348" t="s">
        <v>247</v>
      </c>
      <c r="L176" s="348" t="s">
        <v>465</v>
      </c>
      <c r="M176" s="348" t="s">
        <v>465</v>
      </c>
    </row>
    <row r="177" spans="2:13" x14ac:dyDescent="0.35">
      <c r="B177" s="348" t="s">
        <v>493</v>
      </c>
      <c r="C177" s="348" t="s">
        <v>534</v>
      </c>
      <c r="D177" s="348" t="s">
        <v>475</v>
      </c>
      <c r="E177" s="348" t="s">
        <v>625</v>
      </c>
      <c r="F177" s="348" t="s">
        <v>49</v>
      </c>
      <c r="G177" s="348" t="s">
        <v>247</v>
      </c>
      <c r="I177" s="348" t="s">
        <v>563</v>
      </c>
      <c r="J177" s="384">
        <v>67890038</v>
      </c>
      <c r="K177" s="348" t="s">
        <v>247</v>
      </c>
      <c r="L177" s="348" t="s">
        <v>465</v>
      </c>
      <c r="M177" s="348" t="s">
        <v>465</v>
      </c>
    </row>
    <row r="178" spans="2:13" x14ac:dyDescent="0.35">
      <c r="B178" s="348" t="s">
        <v>493</v>
      </c>
      <c r="C178" s="348" t="s">
        <v>551</v>
      </c>
      <c r="D178" s="348" t="s">
        <v>468</v>
      </c>
      <c r="E178" s="348" t="s">
        <v>609</v>
      </c>
      <c r="F178" s="348" t="s">
        <v>49</v>
      </c>
      <c r="G178" s="348" t="s">
        <v>247</v>
      </c>
      <c r="I178" s="348" t="s">
        <v>563</v>
      </c>
      <c r="J178" s="384">
        <v>110892871</v>
      </c>
      <c r="K178" s="348" t="s">
        <v>247</v>
      </c>
      <c r="L178" s="348" t="s">
        <v>465</v>
      </c>
      <c r="M178" s="348" t="s">
        <v>465</v>
      </c>
    </row>
    <row r="179" spans="2:13" x14ac:dyDescent="0.35">
      <c r="B179" s="348" t="s">
        <v>493</v>
      </c>
      <c r="C179" s="348" t="s">
        <v>551</v>
      </c>
      <c r="D179" s="348" t="s">
        <v>472</v>
      </c>
      <c r="E179" s="348" t="s">
        <v>618</v>
      </c>
      <c r="F179" s="348" t="s">
        <v>49</v>
      </c>
      <c r="G179" s="348" t="s">
        <v>247</v>
      </c>
      <c r="I179" s="348" t="s">
        <v>563</v>
      </c>
      <c r="J179" s="384">
        <v>209572379</v>
      </c>
      <c r="K179" s="348" t="s">
        <v>247</v>
      </c>
      <c r="L179" s="348" t="s">
        <v>465</v>
      </c>
      <c r="M179" s="348" t="s">
        <v>465</v>
      </c>
    </row>
    <row r="180" spans="2:13" x14ac:dyDescent="0.35">
      <c r="B180" s="348" t="s">
        <v>493</v>
      </c>
      <c r="C180" s="348" t="s">
        <v>551</v>
      </c>
      <c r="D180" s="348" t="s">
        <v>463</v>
      </c>
      <c r="E180" s="348" t="s">
        <v>597</v>
      </c>
      <c r="F180" s="348" t="s">
        <v>247</v>
      </c>
      <c r="G180" s="348" t="s">
        <v>247</v>
      </c>
      <c r="I180" s="348" t="s">
        <v>563</v>
      </c>
      <c r="J180" s="384">
        <v>75000000</v>
      </c>
      <c r="K180" s="348" t="s">
        <v>247</v>
      </c>
      <c r="L180" s="348" t="s">
        <v>465</v>
      </c>
      <c r="M180" s="348" t="s">
        <v>465</v>
      </c>
    </row>
    <row r="181" spans="2:13" x14ac:dyDescent="0.35">
      <c r="B181" s="348" t="s">
        <v>493</v>
      </c>
      <c r="C181" s="348" t="s">
        <v>551</v>
      </c>
      <c r="D181" s="348" t="s">
        <v>463</v>
      </c>
      <c r="E181" s="348" t="s">
        <v>614</v>
      </c>
      <c r="F181" s="348" t="s">
        <v>247</v>
      </c>
      <c r="G181" s="348" t="s">
        <v>247</v>
      </c>
      <c r="I181" s="348" t="s">
        <v>563</v>
      </c>
      <c r="J181" s="384">
        <v>4521600</v>
      </c>
      <c r="K181" s="348" t="s">
        <v>247</v>
      </c>
      <c r="L181" s="348" t="s">
        <v>465</v>
      </c>
      <c r="M181" s="348" t="s">
        <v>465</v>
      </c>
    </row>
    <row r="182" spans="2:13" x14ac:dyDescent="0.35">
      <c r="B182" s="348" t="s">
        <v>493</v>
      </c>
      <c r="C182" s="348" t="s">
        <v>551</v>
      </c>
      <c r="D182" s="348" t="s">
        <v>463</v>
      </c>
      <c r="E182" s="348" t="s">
        <v>615</v>
      </c>
      <c r="F182" s="348" t="s">
        <v>247</v>
      </c>
      <c r="G182" s="348" t="s">
        <v>247</v>
      </c>
      <c r="I182" s="348" t="s">
        <v>563</v>
      </c>
      <c r="J182" s="384">
        <v>8985600</v>
      </c>
      <c r="K182" s="348" t="s">
        <v>247</v>
      </c>
      <c r="L182" s="348" t="s">
        <v>465</v>
      </c>
      <c r="M182" s="348" t="s">
        <v>465</v>
      </c>
    </row>
    <row r="183" spans="2:13" x14ac:dyDescent="0.35">
      <c r="B183" s="348" t="s">
        <v>493</v>
      </c>
      <c r="C183" s="348" t="s">
        <v>551</v>
      </c>
      <c r="D183" s="348" t="s">
        <v>463</v>
      </c>
      <c r="E183" s="348" t="s">
        <v>633</v>
      </c>
      <c r="F183" s="348" t="s">
        <v>247</v>
      </c>
      <c r="G183" s="348" t="s">
        <v>247</v>
      </c>
      <c r="I183" s="348" t="s">
        <v>563</v>
      </c>
      <c r="J183" s="384">
        <v>4492800</v>
      </c>
      <c r="K183" s="348" t="s">
        <v>247</v>
      </c>
      <c r="L183" s="348" t="s">
        <v>465</v>
      </c>
      <c r="M183" s="348" t="s">
        <v>465</v>
      </c>
    </row>
    <row r="184" spans="2:13" x14ac:dyDescent="0.35">
      <c r="B184" s="348" t="s">
        <v>493</v>
      </c>
      <c r="C184" s="348" t="s">
        <v>551</v>
      </c>
      <c r="D184" s="348" t="s">
        <v>463</v>
      </c>
      <c r="E184" s="348" t="s">
        <v>607</v>
      </c>
      <c r="F184" s="348" t="s">
        <v>247</v>
      </c>
      <c r="G184" s="348" t="s">
        <v>247</v>
      </c>
      <c r="I184" s="348" t="s">
        <v>563</v>
      </c>
      <c r="J184" s="384">
        <v>433523732</v>
      </c>
      <c r="K184" s="348" t="s">
        <v>247</v>
      </c>
      <c r="L184" s="348" t="s">
        <v>465</v>
      </c>
      <c r="M184" s="348" t="s">
        <v>465</v>
      </c>
    </row>
    <row r="185" spans="2:13" x14ac:dyDescent="0.35">
      <c r="B185" s="348" t="s">
        <v>493</v>
      </c>
      <c r="C185" s="348" t="s">
        <v>551</v>
      </c>
      <c r="D185" s="348" t="s">
        <v>466</v>
      </c>
      <c r="E185" s="348" t="s">
        <v>603</v>
      </c>
      <c r="F185" s="348" t="s">
        <v>247</v>
      </c>
      <c r="G185" s="348" t="s">
        <v>247</v>
      </c>
      <c r="I185" s="348" t="s">
        <v>563</v>
      </c>
      <c r="J185" s="384">
        <v>1050918179</v>
      </c>
      <c r="K185" s="348" t="s">
        <v>247</v>
      </c>
      <c r="L185" s="348" t="s">
        <v>465</v>
      </c>
      <c r="M185" s="348" t="s">
        <v>465</v>
      </c>
    </row>
    <row r="186" spans="2:13" x14ac:dyDescent="0.35">
      <c r="B186" s="348" t="s">
        <v>493</v>
      </c>
      <c r="C186" s="348" t="s">
        <v>551</v>
      </c>
      <c r="D186" s="348" t="s">
        <v>475</v>
      </c>
      <c r="E186" s="348" t="s">
        <v>625</v>
      </c>
      <c r="F186" s="348" t="s">
        <v>49</v>
      </c>
      <c r="G186" s="348" t="s">
        <v>247</v>
      </c>
      <c r="I186" s="348" t="s">
        <v>563</v>
      </c>
      <c r="J186" s="384">
        <v>16153800</v>
      </c>
      <c r="K186" s="348" t="s">
        <v>247</v>
      </c>
      <c r="L186" s="348" t="s">
        <v>465</v>
      </c>
      <c r="M186" s="348" t="s">
        <v>465</v>
      </c>
    </row>
    <row r="187" spans="2:13" x14ac:dyDescent="0.35">
      <c r="B187" s="348" t="s">
        <v>493</v>
      </c>
      <c r="C187" s="348" t="s">
        <v>541</v>
      </c>
      <c r="D187" s="348" t="s">
        <v>472</v>
      </c>
      <c r="E187" s="348" t="s">
        <v>618</v>
      </c>
      <c r="F187" s="348" t="s">
        <v>49</v>
      </c>
      <c r="G187" s="348" t="s">
        <v>247</v>
      </c>
      <c r="I187" s="348" t="s">
        <v>563</v>
      </c>
      <c r="J187" s="384">
        <v>19300000</v>
      </c>
      <c r="K187" s="348" t="s">
        <v>247</v>
      </c>
      <c r="L187" s="348" t="s">
        <v>465</v>
      </c>
      <c r="M187" s="348" t="s">
        <v>465</v>
      </c>
    </row>
    <row r="188" spans="2:13" x14ac:dyDescent="0.35">
      <c r="B188" s="348" t="s">
        <v>493</v>
      </c>
      <c r="C188" s="348" t="s">
        <v>541</v>
      </c>
      <c r="D188" s="348" t="s">
        <v>472</v>
      </c>
      <c r="E188" s="348" t="s">
        <v>626</v>
      </c>
      <c r="F188" s="348" t="s">
        <v>49</v>
      </c>
      <c r="G188" s="348" t="s">
        <v>247</v>
      </c>
      <c r="I188" s="348" t="s">
        <v>563</v>
      </c>
      <c r="J188" s="384">
        <v>2970664148</v>
      </c>
      <c r="K188" s="348" t="s">
        <v>247</v>
      </c>
      <c r="L188" s="348" t="s">
        <v>465</v>
      </c>
      <c r="M188" s="348" t="s">
        <v>465</v>
      </c>
    </row>
    <row r="189" spans="2:13" x14ac:dyDescent="0.35">
      <c r="B189" s="348" t="s">
        <v>493</v>
      </c>
      <c r="C189" s="348" t="s">
        <v>541</v>
      </c>
      <c r="D189" s="348" t="s">
        <v>472</v>
      </c>
      <c r="E189" s="348" t="s">
        <v>638</v>
      </c>
      <c r="F189" s="348" t="s">
        <v>49</v>
      </c>
      <c r="G189" s="348" t="s">
        <v>247</v>
      </c>
      <c r="I189" s="348" t="s">
        <v>563</v>
      </c>
      <c r="J189" s="384">
        <v>858269021</v>
      </c>
      <c r="K189" s="348" t="s">
        <v>247</v>
      </c>
      <c r="L189" s="348" t="s">
        <v>465</v>
      </c>
      <c r="M189" s="348" t="s">
        <v>465</v>
      </c>
    </row>
    <row r="190" spans="2:13" x14ac:dyDescent="0.35">
      <c r="B190" s="348" t="s">
        <v>493</v>
      </c>
      <c r="C190" s="348" t="s">
        <v>541</v>
      </c>
      <c r="D190" s="348" t="s">
        <v>463</v>
      </c>
      <c r="E190" s="348" t="s">
        <v>597</v>
      </c>
      <c r="F190" s="348" t="s">
        <v>247</v>
      </c>
      <c r="G190" s="348" t="s">
        <v>247</v>
      </c>
      <c r="I190" s="348" t="s">
        <v>563</v>
      </c>
      <c r="J190" s="384">
        <v>552759525</v>
      </c>
      <c r="K190" s="348" t="s">
        <v>247</v>
      </c>
      <c r="L190" s="348" t="s">
        <v>465</v>
      </c>
      <c r="M190" s="348" t="s">
        <v>465</v>
      </c>
    </row>
    <row r="191" spans="2:13" x14ac:dyDescent="0.35">
      <c r="B191" s="348" t="s">
        <v>493</v>
      </c>
      <c r="C191" s="348" t="s">
        <v>541</v>
      </c>
      <c r="D191" s="348" t="s">
        <v>463</v>
      </c>
      <c r="E191" s="348" t="s">
        <v>631</v>
      </c>
      <c r="F191" s="348" t="s">
        <v>247</v>
      </c>
      <c r="G191" s="348" t="s">
        <v>247</v>
      </c>
      <c r="I191" s="348" t="s">
        <v>563</v>
      </c>
      <c r="J191" s="384">
        <v>3858552</v>
      </c>
      <c r="K191" s="348" t="s">
        <v>247</v>
      </c>
      <c r="L191" s="348" t="s">
        <v>465</v>
      </c>
      <c r="M191" s="348" t="s">
        <v>465</v>
      </c>
    </row>
    <row r="192" spans="2:13" x14ac:dyDescent="0.35">
      <c r="B192" s="348" t="s">
        <v>493</v>
      </c>
      <c r="C192" s="348" t="s">
        <v>541</v>
      </c>
      <c r="D192" s="348" t="s">
        <v>463</v>
      </c>
      <c r="E192" s="348" t="s">
        <v>614</v>
      </c>
      <c r="F192" s="348" t="s">
        <v>247</v>
      </c>
      <c r="G192" s="348" t="s">
        <v>247</v>
      </c>
      <c r="I192" s="348" t="s">
        <v>563</v>
      </c>
      <c r="J192" s="384">
        <v>9643126</v>
      </c>
      <c r="K192" s="348" t="s">
        <v>247</v>
      </c>
      <c r="L192" s="348" t="s">
        <v>465</v>
      </c>
      <c r="M192" s="348" t="s">
        <v>465</v>
      </c>
    </row>
    <row r="193" spans="2:13" x14ac:dyDescent="0.35">
      <c r="B193" s="348" t="s">
        <v>493</v>
      </c>
      <c r="C193" s="348" t="s">
        <v>541</v>
      </c>
      <c r="D193" s="348" t="s">
        <v>463</v>
      </c>
      <c r="E193" s="348" t="s">
        <v>615</v>
      </c>
      <c r="F193" s="348" t="s">
        <v>247</v>
      </c>
      <c r="G193" s="348" t="s">
        <v>247</v>
      </c>
      <c r="I193" s="348" t="s">
        <v>563</v>
      </c>
      <c r="J193" s="384">
        <v>54513358</v>
      </c>
      <c r="K193" s="348" t="s">
        <v>247</v>
      </c>
      <c r="L193" s="348" t="s">
        <v>465</v>
      </c>
      <c r="M193" s="348" t="s">
        <v>465</v>
      </c>
    </row>
    <row r="194" spans="2:13" x14ac:dyDescent="0.35">
      <c r="B194" s="348" t="s">
        <v>493</v>
      </c>
      <c r="C194" s="348" t="s">
        <v>541</v>
      </c>
      <c r="D194" s="348" t="s">
        <v>463</v>
      </c>
      <c r="E194" s="348" t="s">
        <v>633</v>
      </c>
      <c r="F194" s="348" t="s">
        <v>247</v>
      </c>
      <c r="G194" s="348" t="s">
        <v>247</v>
      </c>
      <c r="I194" s="348" t="s">
        <v>563</v>
      </c>
      <c r="J194" s="384">
        <v>17481315</v>
      </c>
      <c r="K194" s="348" t="s">
        <v>247</v>
      </c>
      <c r="L194" s="348" t="s">
        <v>465</v>
      </c>
      <c r="M194" s="348" t="s">
        <v>465</v>
      </c>
    </row>
    <row r="195" spans="2:13" x14ac:dyDescent="0.35">
      <c r="B195" s="348" t="s">
        <v>493</v>
      </c>
      <c r="C195" s="348" t="s">
        <v>541</v>
      </c>
      <c r="D195" s="348" t="s">
        <v>463</v>
      </c>
      <c r="E195" s="348" t="s">
        <v>607</v>
      </c>
      <c r="F195" s="348" t="s">
        <v>247</v>
      </c>
      <c r="G195" s="348" t="s">
        <v>247</v>
      </c>
      <c r="I195" s="348" t="s">
        <v>563</v>
      </c>
      <c r="J195" s="384">
        <v>1287370339</v>
      </c>
      <c r="K195" s="348" t="s">
        <v>247</v>
      </c>
      <c r="L195" s="348" t="s">
        <v>465</v>
      </c>
      <c r="M195" s="348" t="s">
        <v>465</v>
      </c>
    </row>
    <row r="196" spans="2:13" x14ac:dyDescent="0.35">
      <c r="B196" s="348" t="s">
        <v>493</v>
      </c>
      <c r="C196" s="348" t="s">
        <v>541</v>
      </c>
      <c r="D196" s="348" t="s">
        <v>463</v>
      </c>
      <c r="E196" s="348" t="s">
        <v>628</v>
      </c>
      <c r="F196" s="348" t="s">
        <v>247</v>
      </c>
      <c r="G196" s="348" t="s">
        <v>247</v>
      </c>
      <c r="I196" s="348" t="s">
        <v>563</v>
      </c>
      <c r="J196" s="384">
        <v>33489441</v>
      </c>
      <c r="K196" s="348" t="s">
        <v>247</v>
      </c>
      <c r="L196" s="348" t="s">
        <v>465</v>
      </c>
      <c r="M196" s="348" t="s">
        <v>465</v>
      </c>
    </row>
    <row r="197" spans="2:13" x14ac:dyDescent="0.35">
      <c r="B197" s="348" t="s">
        <v>493</v>
      </c>
      <c r="C197" s="348" t="s">
        <v>541</v>
      </c>
      <c r="D197" s="348" t="s">
        <v>466</v>
      </c>
      <c r="E197" s="348" t="s">
        <v>603</v>
      </c>
      <c r="F197" s="348" t="s">
        <v>247</v>
      </c>
      <c r="G197" s="348" t="s">
        <v>247</v>
      </c>
      <c r="I197" s="348" t="s">
        <v>563</v>
      </c>
      <c r="J197" s="384">
        <v>1209290028</v>
      </c>
      <c r="K197" s="348" t="s">
        <v>247</v>
      </c>
      <c r="L197" s="348" t="s">
        <v>465</v>
      </c>
      <c r="M197" s="348" t="s">
        <v>465</v>
      </c>
    </row>
    <row r="198" spans="2:13" x14ac:dyDescent="0.35">
      <c r="B198" s="348" t="s">
        <v>493</v>
      </c>
      <c r="C198" s="348" t="s">
        <v>541</v>
      </c>
      <c r="D198" s="348" t="s">
        <v>473</v>
      </c>
      <c r="E198" s="348" t="s">
        <v>622</v>
      </c>
      <c r="F198" s="348" t="s">
        <v>247</v>
      </c>
      <c r="G198" s="348" t="s">
        <v>247</v>
      </c>
      <c r="I198" s="348" t="s">
        <v>563</v>
      </c>
      <c r="J198" s="384">
        <v>268268714</v>
      </c>
      <c r="K198" s="348" t="s">
        <v>247</v>
      </c>
      <c r="L198" s="348" t="s">
        <v>465</v>
      </c>
      <c r="M198" s="348" t="s">
        <v>465</v>
      </c>
    </row>
    <row r="199" spans="2:13" x14ac:dyDescent="0.35">
      <c r="B199" s="348" t="s">
        <v>493</v>
      </c>
      <c r="C199" s="348" t="s">
        <v>541</v>
      </c>
      <c r="D199" s="348" t="s">
        <v>475</v>
      </c>
      <c r="E199" s="348" t="s">
        <v>625</v>
      </c>
      <c r="F199" s="348" t="s">
        <v>49</v>
      </c>
      <c r="G199" s="348" t="s">
        <v>247</v>
      </c>
      <c r="I199" s="348" t="s">
        <v>563</v>
      </c>
      <c r="J199" s="384">
        <v>12000000</v>
      </c>
      <c r="K199" s="348" t="s">
        <v>247</v>
      </c>
      <c r="L199" s="348" t="s">
        <v>465</v>
      </c>
      <c r="M199" s="348" t="s">
        <v>465</v>
      </c>
    </row>
    <row r="200" spans="2:13" x14ac:dyDescent="0.35">
      <c r="B200" s="348" t="s">
        <v>493</v>
      </c>
      <c r="C200" s="348" t="s">
        <v>548</v>
      </c>
      <c r="D200" s="348" t="s">
        <v>463</v>
      </c>
      <c r="E200" s="348" t="s">
        <v>597</v>
      </c>
      <c r="F200" s="348" t="s">
        <v>247</v>
      </c>
      <c r="G200" s="348" t="s">
        <v>247</v>
      </c>
      <c r="I200" s="348" t="s">
        <v>563</v>
      </c>
      <c r="J200" s="384">
        <v>188274434</v>
      </c>
      <c r="K200" s="348" t="s">
        <v>247</v>
      </c>
      <c r="L200" s="348" t="s">
        <v>465</v>
      </c>
      <c r="M200" s="348" t="s">
        <v>465</v>
      </c>
    </row>
    <row r="201" spans="2:13" x14ac:dyDescent="0.35">
      <c r="B201" s="348" t="s">
        <v>493</v>
      </c>
      <c r="C201" s="348" t="s">
        <v>548</v>
      </c>
      <c r="D201" s="348" t="s">
        <v>463</v>
      </c>
      <c r="E201" s="348" t="s">
        <v>614</v>
      </c>
      <c r="F201" s="348" t="s">
        <v>247</v>
      </c>
      <c r="G201" s="348" t="s">
        <v>247</v>
      </c>
      <c r="I201" s="348" t="s">
        <v>563</v>
      </c>
      <c r="J201" s="384">
        <v>69965016</v>
      </c>
      <c r="K201" s="348" t="s">
        <v>247</v>
      </c>
      <c r="L201" s="348" t="s">
        <v>465</v>
      </c>
      <c r="M201" s="348" t="s">
        <v>465</v>
      </c>
    </row>
    <row r="202" spans="2:13" x14ac:dyDescent="0.35">
      <c r="B202" s="348" t="s">
        <v>493</v>
      </c>
      <c r="C202" s="348" t="s">
        <v>548</v>
      </c>
      <c r="D202" s="348" t="s">
        <v>463</v>
      </c>
      <c r="E202" s="348" t="s">
        <v>615</v>
      </c>
      <c r="F202" s="348" t="s">
        <v>247</v>
      </c>
      <c r="G202" s="348" t="s">
        <v>247</v>
      </c>
      <c r="I202" s="348" t="s">
        <v>563</v>
      </c>
      <c r="J202" s="384">
        <v>73231106</v>
      </c>
      <c r="K202" s="348" t="s">
        <v>247</v>
      </c>
      <c r="L202" s="348" t="s">
        <v>465</v>
      </c>
      <c r="M202" s="348" t="s">
        <v>465</v>
      </c>
    </row>
    <row r="203" spans="2:13" x14ac:dyDescent="0.35">
      <c r="B203" s="348" t="s">
        <v>493</v>
      </c>
      <c r="C203" s="348" t="s">
        <v>548</v>
      </c>
      <c r="D203" s="348" t="s">
        <v>463</v>
      </c>
      <c r="E203" s="348" t="s">
        <v>607</v>
      </c>
      <c r="F203" s="348" t="s">
        <v>247</v>
      </c>
      <c r="G203" s="348" t="s">
        <v>247</v>
      </c>
      <c r="I203" s="348" t="s">
        <v>563</v>
      </c>
      <c r="J203" s="384">
        <v>881668671</v>
      </c>
      <c r="K203" s="348" t="s">
        <v>247</v>
      </c>
      <c r="L203" s="348" t="s">
        <v>465</v>
      </c>
      <c r="M203" s="348" t="s">
        <v>465</v>
      </c>
    </row>
    <row r="204" spans="2:13" x14ac:dyDescent="0.35">
      <c r="B204" s="348" t="s">
        <v>493</v>
      </c>
      <c r="C204" s="348" t="s">
        <v>548</v>
      </c>
      <c r="D204" s="348" t="s">
        <v>466</v>
      </c>
      <c r="E204" s="348" t="s">
        <v>603</v>
      </c>
      <c r="F204" s="348" t="s">
        <v>247</v>
      </c>
      <c r="G204" s="348" t="s">
        <v>247</v>
      </c>
      <c r="I204" s="348" t="s">
        <v>563</v>
      </c>
      <c r="J204" s="384">
        <v>2420126438</v>
      </c>
      <c r="K204" s="348" t="s">
        <v>247</v>
      </c>
      <c r="L204" s="348" t="s">
        <v>465</v>
      </c>
      <c r="M204" s="348" t="s">
        <v>465</v>
      </c>
    </row>
    <row r="205" spans="2:13" x14ac:dyDescent="0.35">
      <c r="B205" s="348" t="s">
        <v>493</v>
      </c>
      <c r="C205" s="348" t="s">
        <v>548</v>
      </c>
      <c r="D205" s="348" t="s">
        <v>473</v>
      </c>
      <c r="E205" s="348" t="s">
        <v>622</v>
      </c>
      <c r="F205" s="348" t="s">
        <v>247</v>
      </c>
      <c r="G205" s="348" t="s">
        <v>247</v>
      </c>
      <c r="I205" s="348" t="s">
        <v>563</v>
      </c>
      <c r="J205" s="384">
        <v>105911645</v>
      </c>
      <c r="K205" s="348" t="s">
        <v>247</v>
      </c>
      <c r="L205" s="348" t="s">
        <v>465</v>
      </c>
      <c r="M205" s="348" t="s">
        <v>465</v>
      </c>
    </row>
    <row r="206" spans="2:13" x14ac:dyDescent="0.35">
      <c r="B206" s="348" t="s">
        <v>493</v>
      </c>
      <c r="C206" s="348" t="s">
        <v>548</v>
      </c>
      <c r="D206" s="348" t="s">
        <v>475</v>
      </c>
      <c r="E206" s="348" t="s">
        <v>625</v>
      </c>
      <c r="F206" s="348" t="s">
        <v>49</v>
      </c>
      <c r="G206" s="348" t="s">
        <v>247</v>
      </c>
      <c r="I206" s="348" t="s">
        <v>563</v>
      </c>
      <c r="J206" s="384">
        <v>21300000</v>
      </c>
      <c r="K206" s="348" t="s">
        <v>247</v>
      </c>
      <c r="L206" s="348" t="s">
        <v>465</v>
      </c>
      <c r="M206" s="348" t="s">
        <v>465</v>
      </c>
    </row>
    <row r="207" spans="2:13" x14ac:dyDescent="0.35">
      <c r="B207" s="348" t="s">
        <v>493</v>
      </c>
      <c r="C207" s="348" t="s">
        <v>546</v>
      </c>
      <c r="D207" s="348" t="s">
        <v>472</v>
      </c>
      <c r="E207" s="348" t="s">
        <v>618</v>
      </c>
      <c r="F207" s="348" t="s">
        <v>49</v>
      </c>
      <c r="G207" s="348" t="s">
        <v>247</v>
      </c>
      <c r="I207" s="348" t="s">
        <v>563</v>
      </c>
      <c r="J207" s="384">
        <v>2205799920</v>
      </c>
      <c r="K207" s="348" t="s">
        <v>247</v>
      </c>
      <c r="L207" s="348" t="s">
        <v>465</v>
      </c>
      <c r="M207" s="348" t="s">
        <v>465</v>
      </c>
    </row>
    <row r="208" spans="2:13" x14ac:dyDescent="0.35">
      <c r="B208" s="348" t="s">
        <v>493</v>
      </c>
      <c r="C208" s="348" t="s">
        <v>546</v>
      </c>
      <c r="D208" s="348" t="s">
        <v>463</v>
      </c>
      <c r="E208" s="348" t="s">
        <v>612</v>
      </c>
      <c r="F208" s="348" t="s">
        <v>247</v>
      </c>
      <c r="G208" s="348" t="s">
        <v>247</v>
      </c>
      <c r="I208" s="348" t="s">
        <v>563</v>
      </c>
      <c r="J208" s="384">
        <v>2776487298</v>
      </c>
      <c r="K208" s="348" t="s">
        <v>247</v>
      </c>
      <c r="L208" s="348" t="s">
        <v>465</v>
      </c>
      <c r="M208" s="348" t="s">
        <v>465</v>
      </c>
    </row>
    <row r="209" spans="2:13" x14ac:dyDescent="0.35">
      <c r="B209" s="348" t="s">
        <v>493</v>
      </c>
      <c r="C209" s="348" t="s">
        <v>546</v>
      </c>
      <c r="D209" s="348" t="s">
        <v>463</v>
      </c>
      <c r="E209" s="348" t="s">
        <v>614</v>
      </c>
      <c r="F209" s="348" t="s">
        <v>247</v>
      </c>
      <c r="G209" s="348" t="s">
        <v>247</v>
      </c>
      <c r="I209" s="348" t="s">
        <v>563</v>
      </c>
      <c r="J209" s="384">
        <v>399560485</v>
      </c>
      <c r="K209" s="348" t="s">
        <v>247</v>
      </c>
      <c r="L209" s="348" t="s">
        <v>465</v>
      </c>
      <c r="M209" s="348" t="s">
        <v>465</v>
      </c>
    </row>
    <row r="210" spans="2:13" x14ac:dyDescent="0.35">
      <c r="B210" s="348" t="s">
        <v>493</v>
      </c>
      <c r="C210" s="348" t="s">
        <v>546</v>
      </c>
      <c r="D210" s="348" t="s">
        <v>463</v>
      </c>
      <c r="E210" s="348" t="s">
        <v>615</v>
      </c>
      <c r="F210" s="348" t="s">
        <v>247</v>
      </c>
      <c r="G210" s="348" t="s">
        <v>247</v>
      </c>
      <c r="I210" s="348" t="s">
        <v>563</v>
      </c>
      <c r="J210" s="384">
        <v>179165969</v>
      </c>
      <c r="K210" s="348" t="s">
        <v>247</v>
      </c>
      <c r="L210" s="348" t="s">
        <v>465</v>
      </c>
      <c r="M210" s="348" t="s">
        <v>465</v>
      </c>
    </row>
    <row r="211" spans="2:13" x14ac:dyDescent="0.35">
      <c r="B211" s="348" t="s">
        <v>493</v>
      </c>
      <c r="C211" s="348" t="s">
        <v>546</v>
      </c>
      <c r="D211" s="348" t="s">
        <v>463</v>
      </c>
      <c r="E211" s="348" t="s">
        <v>607</v>
      </c>
      <c r="F211" s="348" t="s">
        <v>247</v>
      </c>
      <c r="G211" s="348" t="s">
        <v>247</v>
      </c>
      <c r="I211" s="348" t="s">
        <v>563</v>
      </c>
      <c r="J211" s="384">
        <v>28498563</v>
      </c>
      <c r="K211" s="348" t="s">
        <v>247</v>
      </c>
      <c r="L211" s="348" t="s">
        <v>465</v>
      </c>
      <c r="M211" s="348" t="s">
        <v>465</v>
      </c>
    </row>
    <row r="212" spans="2:13" x14ac:dyDescent="0.35">
      <c r="B212" s="348" t="s">
        <v>493</v>
      </c>
      <c r="C212" s="348" t="s">
        <v>546</v>
      </c>
      <c r="D212" s="348" t="s">
        <v>473</v>
      </c>
      <c r="E212" s="348" t="s">
        <v>622</v>
      </c>
      <c r="F212" s="348" t="s">
        <v>247</v>
      </c>
      <c r="G212" s="348" t="s">
        <v>247</v>
      </c>
      <c r="I212" s="348" t="s">
        <v>563</v>
      </c>
      <c r="J212" s="384">
        <v>133704750</v>
      </c>
      <c r="K212" s="348" t="s">
        <v>247</v>
      </c>
      <c r="L212" s="348" t="s">
        <v>465</v>
      </c>
      <c r="M212" s="348" t="s">
        <v>465</v>
      </c>
    </row>
    <row r="213" spans="2:13" x14ac:dyDescent="0.35">
      <c r="B213" s="348" t="s">
        <v>493</v>
      </c>
      <c r="C213" s="348" t="s">
        <v>546</v>
      </c>
      <c r="D213" s="348" t="s">
        <v>475</v>
      </c>
      <c r="E213" s="348" t="s">
        <v>625</v>
      </c>
      <c r="F213" s="348" t="s">
        <v>49</v>
      </c>
      <c r="G213" s="348" t="s">
        <v>247</v>
      </c>
      <c r="I213" s="348" t="s">
        <v>563</v>
      </c>
      <c r="J213" s="384">
        <v>18250866</v>
      </c>
      <c r="K213" s="348" t="s">
        <v>247</v>
      </c>
      <c r="L213" s="348" t="s">
        <v>465</v>
      </c>
      <c r="M213" s="348" t="s">
        <v>465</v>
      </c>
    </row>
    <row r="214" spans="2:13" ht="14.5" thickBot="1" x14ac:dyDescent="0.4">
      <c r="G214" s="352" t="s">
        <v>671</v>
      </c>
    </row>
    <row r="215" spans="2:13" ht="16.5" thickBot="1" x14ac:dyDescent="0.4">
      <c r="G215" s="352"/>
      <c r="I215" s="359" t="s">
        <v>642</v>
      </c>
      <c r="J215" s="385"/>
      <c r="K215" s="386">
        <f>SUMIF(Table1011[Devise de déclaration],"USD",Table1011[Valeur de revenus])+(IFERROR(SUMIF(Table1011[Devise de déclaration],"&lt;&gt;USD",Table1011[Valeur de revenus])/'[3]Partie 1 - Présentation'!$E$51,0))</f>
        <v>435007389.92089337</v>
      </c>
    </row>
    <row r="216" spans="2:13" ht="16.5" thickBot="1" x14ac:dyDescent="0.4">
      <c r="G216" s="352"/>
      <c r="I216" s="385"/>
      <c r="J216" s="387"/>
      <c r="K216" s="388"/>
    </row>
    <row r="217" spans="2:13" ht="16.5" thickBot="1" x14ac:dyDescent="0.4">
      <c r="G217" s="352"/>
      <c r="I217" s="359" t="str">
        <f>"Total en "&amp;'[3]Partie 1 - Présentation'!$E$50</f>
        <v>Total en GNF</v>
      </c>
      <c r="J217" s="385"/>
      <c r="K217" s="386">
        <f>IF('[3]Partie 1 - Présentation'!$E$50="USD",0,SUMIF(Table1011[Devise de déclaration],'[3]Partie 1 - Présentation'!$E$50,Table1011[Valeur de revenus]))+(IFERROR(SUMIF(Table1011[Devise de déclaration],"USD",Table1011[Valeur de revenus])*'[3]Partie 1 - Présentation'!$E$51,0))</f>
        <v>3921887425162</v>
      </c>
    </row>
    <row r="218" spans="2:13" ht="16" x14ac:dyDescent="0.35">
      <c r="G218" s="352"/>
      <c r="I218" s="387"/>
      <c r="J218" s="387"/>
      <c r="K218" s="388"/>
    </row>
    <row r="219" spans="2:13" x14ac:dyDescent="0.35">
      <c r="C219" s="348" t="s">
        <v>672</v>
      </c>
      <c r="J219" s="416"/>
    </row>
    <row r="220" spans="2:13" ht="22.5" x14ac:dyDescent="0.35">
      <c r="C220" s="364" t="s">
        <v>643</v>
      </c>
      <c r="D220" s="346"/>
      <c r="E220" s="346"/>
      <c r="F220" s="346"/>
      <c r="G220" s="346"/>
      <c r="H220" s="346"/>
      <c r="I220" s="346"/>
      <c r="J220" s="346"/>
      <c r="K220" s="346"/>
    </row>
    <row r="221" spans="2:13" x14ac:dyDescent="0.35">
      <c r="C221" s="365" t="s">
        <v>673</v>
      </c>
      <c r="D221" s="365"/>
      <c r="E221" s="365"/>
      <c r="F221" s="365"/>
      <c r="G221" s="366"/>
      <c r="H221" s="365"/>
      <c r="I221" s="365"/>
      <c r="J221" s="365"/>
      <c r="K221" s="365"/>
    </row>
    <row r="222" spans="2:13" x14ac:dyDescent="0.35">
      <c r="C222" s="365"/>
      <c r="D222" s="365"/>
      <c r="E222" s="365"/>
      <c r="F222" s="365"/>
      <c r="G222" s="366"/>
      <c r="H222" s="365"/>
      <c r="I222" s="365"/>
      <c r="J222" s="365"/>
      <c r="K222" s="365"/>
    </row>
    <row r="223" spans="2:13" x14ac:dyDescent="0.35">
      <c r="C223" s="365" t="s">
        <v>674</v>
      </c>
      <c r="D223" s="493" t="s">
        <v>653</v>
      </c>
      <c r="E223" s="493"/>
      <c r="F223" s="493"/>
      <c r="G223" s="493"/>
      <c r="H223" s="493"/>
      <c r="I223" s="493"/>
      <c r="J223" s="493"/>
      <c r="K223" s="493"/>
    </row>
    <row r="224" spans="2:13" x14ac:dyDescent="0.35">
      <c r="C224" s="365" t="s">
        <v>674</v>
      </c>
      <c r="D224" s="493" t="s">
        <v>653</v>
      </c>
      <c r="E224" s="493"/>
      <c r="F224" s="493"/>
      <c r="G224" s="493"/>
      <c r="H224" s="493"/>
      <c r="I224" s="493"/>
      <c r="J224" s="493"/>
      <c r="K224" s="493"/>
    </row>
    <row r="225" spans="3:15" x14ac:dyDescent="0.35">
      <c r="C225" s="365" t="s">
        <v>674</v>
      </c>
      <c r="D225" s="493" t="s">
        <v>653</v>
      </c>
      <c r="E225" s="493"/>
      <c r="F225" s="493"/>
      <c r="G225" s="493"/>
      <c r="H225" s="493"/>
      <c r="I225" s="493"/>
      <c r="J225" s="493"/>
      <c r="K225" s="493"/>
    </row>
    <row r="226" spans="3:15" x14ac:dyDescent="0.35">
      <c r="C226" s="365" t="s">
        <v>674</v>
      </c>
      <c r="D226" s="493" t="s">
        <v>653</v>
      </c>
      <c r="E226" s="493"/>
      <c r="F226" s="493"/>
      <c r="G226" s="493"/>
      <c r="H226" s="493"/>
      <c r="I226" s="493"/>
      <c r="J226" s="493"/>
      <c r="K226" s="493"/>
    </row>
    <row r="227" spans="3:15" x14ac:dyDescent="0.35">
      <c r="C227" s="365" t="s">
        <v>674</v>
      </c>
      <c r="D227" s="365" t="s">
        <v>675</v>
      </c>
      <c r="E227" s="365"/>
      <c r="F227" s="365"/>
      <c r="G227" s="366"/>
      <c r="H227" s="365"/>
      <c r="I227" s="365"/>
      <c r="J227" s="365"/>
      <c r="K227" s="365"/>
    </row>
    <row r="228" spans="3:15" x14ac:dyDescent="0.35">
      <c r="C228" s="365"/>
      <c r="D228" s="365"/>
      <c r="E228" s="365"/>
      <c r="F228" s="365"/>
      <c r="G228" s="366"/>
      <c r="H228" s="365"/>
      <c r="I228" s="365"/>
      <c r="J228" s="365"/>
      <c r="K228" s="365"/>
    </row>
    <row r="229" spans="3:15" ht="16.5" thickBot="1" x14ac:dyDescent="0.4">
      <c r="C229" s="336"/>
      <c r="D229" s="336"/>
      <c r="E229" s="336"/>
      <c r="F229" s="336"/>
      <c r="G229" s="336"/>
      <c r="H229" s="336"/>
      <c r="I229" s="336"/>
      <c r="J229" s="336"/>
      <c r="K229" s="336"/>
    </row>
    <row r="231" spans="3:15" ht="16.5" thickBot="1" x14ac:dyDescent="0.4">
      <c r="C231" s="494" t="s">
        <v>571</v>
      </c>
      <c r="D231" s="494"/>
      <c r="E231" s="494"/>
      <c r="F231" s="494"/>
      <c r="G231" s="494"/>
      <c r="H231" s="494"/>
      <c r="I231" s="494"/>
      <c r="J231" s="494"/>
      <c r="K231" s="494"/>
      <c r="L231" s="389"/>
      <c r="M231" s="389"/>
      <c r="N231" s="389"/>
    </row>
    <row r="232" spans="3:15" ht="16.5" thickBot="1" x14ac:dyDescent="0.4">
      <c r="C232" s="495" t="s">
        <v>572</v>
      </c>
      <c r="D232" s="495"/>
      <c r="E232" s="495"/>
      <c r="F232" s="495"/>
      <c r="G232" s="495"/>
      <c r="H232" s="495"/>
      <c r="I232" s="495"/>
      <c r="J232" s="495"/>
      <c r="K232" s="495"/>
      <c r="L232" s="390"/>
      <c r="M232" s="390"/>
      <c r="N232" s="390"/>
    </row>
    <row r="233" spans="3:15" ht="16.5" thickBot="1" x14ac:dyDescent="0.4">
      <c r="C233" s="495" t="s">
        <v>573</v>
      </c>
      <c r="D233" s="495"/>
      <c r="E233" s="495"/>
      <c r="F233" s="495"/>
      <c r="G233" s="495"/>
      <c r="H233" s="495"/>
      <c r="I233" s="495"/>
      <c r="J233" s="495"/>
      <c r="K233" s="495"/>
      <c r="L233" s="391"/>
      <c r="M233" s="391"/>
      <c r="N233" s="391"/>
    </row>
    <row r="234" spans="3:15" ht="16" x14ac:dyDescent="0.35">
      <c r="C234" s="496" t="s">
        <v>574</v>
      </c>
      <c r="D234" s="496"/>
      <c r="E234" s="496"/>
      <c r="F234" s="496"/>
      <c r="G234" s="496"/>
      <c r="H234" s="496"/>
      <c r="I234" s="496"/>
      <c r="J234" s="496"/>
      <c r="K234" s="496"/>
      <c r="L234" s="392"/>
      <c r="M234" s="392"/>
      <c r="N234" s="392"/>
    </row>
    <row r="235" spans="3:15" ht="15" customHeight="1" thickBot="1" x14ac:dyDescent="0.4">
      <c r="C235" s="336"/>
      <c r="D235" s="336"/>
      <c r="E235" s="336"/>
      <c r="F235" s="336"/>
      <c r="G235" s="336"/>
      <c r="H235" s="336"/>
      <c r="I235" s="336"/>
      <c r="J235" s="336"/>
      <c r="K235" s="336"/>
    </row>
    <row r="236" spans="3:15" x14ac:dyDescent="0.35">
      <c r="C236" s="473" t="s">
        <v>575</v>
      </c>
      <c r="D236" s="473"/>
      <c r="E236" s="473"/>
      <c r="F236" s="473"/>
      <c r="G236" s="473"/>
      <c r="H236" s="473"/>
      <c r="I236" s="473"/>
      <c r="J236" s="473"/>
      <c r="K236" s="473"/>
    </row>
    <row r="237" spans="3:15" ht="14.25" hidden="1" customHeight="1" thickBot="1" x14ac:dyDescent="0.4">
      <c r="C237" s="337" t="s">
        <v>576</v>
      </c>
      <c r="D237" s="337"/>
      <c r="E237" s="337"/>
      <c r="F237" s="337"/>
      <c r="G237" s="337"/>
      <c r="H237" s="337"/>
      <c r="I237" s="473"/>
      <c r="J237" s="473"/>
      <c r="K237" s="473"/>
      <c r="O237" s="389"/>
    </row>
    <row r="238" spans="3:15" ht="17.25" hidden="1" customHeight="1" thickBot="1" x14ac:dyDescent="0.4">
      <c r="O238" s="390"/>
    </row>
    <row r="239" spans="3:15" ht="13.5" hidden="1" customHeight="1" thickBot="1" x14ac:dyDescent="0.4">
      <c r="O239" s="391"/>
    </row>
    <row r="240" spans="3:15" ht="17.25" hidden="1" customHeight="1" x14ac:dyDescent="0.35">
      <c r="O240" s="392"/>
    </row>
  </sheetData>
  <protectedRanges>
    <protectedRange algorithmName="SHA-512" hashValue="19r0bVvPR7yZA0UiYij7Tv1CBk3noIABvFePbLhCJ4nk3L6A+Fy+RdPPS3STf+a52x4pG2PQK4FAkXK9epnlIA==" saltValue="gQC4yrLvnbJqxYZ0KSEoZA==" spinCount="100000" sqref="I218 C214:D218 F214:G218 B22:D213 H22:H214" name="Government revenues_1"/>
    <protectedRange algorithmName="SHA-512" hashValue="19r0bVvPR7yZA0UiYij7Tv1CBk3noIABvFePbLhCJ4nk3L6A+Fy+RdPPS3STf+a52x4pG2PQK4FAkXK9epnlIA==" saltValue="gQC4yrLvnbJqxYZ0KSEoZA==" spinCount="100000" sqref="J215:J218 I22:I213" name="Government revenues_2"/>
  </protectedRanges>
  <mergeCells count="20">
    <mergeCell ref="D225:K225"/>
    <mergeCell ref="C10:F10"/>
    <mergeCell ref="C11:G11"/>
    <mergeCell ref="I11:K15"/>
    <mergeCell ref="C12:G12"/>
    <mergeCell ref="C13:G13"/>
    <mergeCell ref="C14:G14"/>
    <mergeCell ref="C15:G15"/>
    <mergeCell ref="C16:K16"/>
    <mergeCell ref="C18:K18"/>
    <mergeCell ref="C20:K20"/>
    <mergeCell ref="D223:K223"/>
    <mergeCell ref="D224:K224"/>
    <mergeCell ref="I237:K237"/>
    <mergeCell ref="D226:K226"/>
    <mergeCell ref="C231:K231"/>
    <mergeCell ref="C232:K232"/>
    <mergeCell ref="C233:K233"/>
    <mergeCell ref="C234:K234"/>
    <mergeCell ref="C236:K236"/>
  </mergeCells>
  <dataValidations count="8">
    <dataValidation type="list" allowBlank="1" showInputMessage="1" showErrorMessage="1" sqref="D22:D213" xr:uid="{3A0299EB-86AD-42C7-8516-9C14665D5D7C}">
      <formula1>Government_entities_list</formula1>
    </dataValidation>
    <dataValidation type="list" allowBlank="1" showInputMessage="1" showErrorMessage="1" promptTitle="Nom du flux de revenu" prompt="Veuillez saisir le nom des flux de revenus ici._x000a__x000a_Inclure uniquement les paiements effectués au nom des entreprises. NE PAS inclure les revenus au nom de particuliers, tels que PAYE, etc..." sqref="E22:E213" xr:uid="{51680DD1-B2C7-477C-904F-A71AB4384242}">
      <formula1>Revenue_stream_list</formula1>
    </dataValidation>
    <dataValidation type="decimal" operator="notBetween" allowBlank="1" showInputMessage="1" showErrorMessage="1" errorTitle="Nombre" error="Veuillez inscrire un nombre dans cette cellule" promptTitle="Montant du flux de revenus" prompt="Veuillez inscrire le montant total réconcilié du flux de revenus comme reporté par le gouvernement, " sqref="J22:J213" xr:uid="{3A6038EE-7C7C-4DD6-A9E9-5E244CB0D82B}">
      <formula1>0.1</formula1>
      <formula2>0.2</formula2>
    </dataValidation>
    <dataValidation type="list" allowBlank="1" showInputMessage="1" showErrorMessage="1" sqref="C22:C213" xr:uid="{0A1C9E55-54EA-4799-8E98-168794EF7293}">
      <formula1>Companies_list</formula1>
    </dataValidation>
    <dataValidation allowBlank="1" showInputMessage="1" showErrorMessage="1" promptTitle="Volume en nature" prompt="Veuillez renseigner le volume en nature du flux de revenu, si applicable" sqref="L22:L213" xr:uid="{77E51900-1AF8-44E5-BB1C-FD926889477C}"/>
    <dataValidation type="whole" errorStyle="warning" allowBlank="1" showInputMessage="1" showErrorMessage="1" errorTitle="Veuillez ne pas remplir" error="Ces cellules seront complétées automatiquement" sqref="K215 K217" xr:uid="{99B4EB5F-F5D8-4721-9DB3-A0E8ABD6EED2}">
      <formula1>44444</formula1>
      <formula2>44445</formula2>
    </dataValidation>
    <dataValidation allowBlank="1" showInputMessage="1" showErrorMessage="1" errorTitle="Veuillez ne pas modifier" error="Veuillez ne pas modifier ces cellules" sqref="C237:E237" xr:uid="{6119469A-8213-41EC-8E8A-3549751A1C26}"/>
    <dataValidation type="whole" allowBlank="1" showInputMessage="1" showErrorMessage="1" errorTitle="Veuillez ne pas modifier" error="Veuillez ne pas modifier ces cellules" sqref="C231:C234 I237:K237" xr:uid="{452E6209-8FC9-41D1-B70F-C8D4AF68B073}">
      <formula1>444</formula1>
      <formula2>445</formula2>
    </dataValidation>
  </dataValidations>
  <hyperlinks>
    <hyperlink ref="C20" r:id="rId1" location="r4-1" display="EITI Requirement 4.1" xr:uid="{8F9C81F9-0B00-419D-820C-A4346653E65A}"/>
    <hyperlink ref="C16:K16" r:id="rId2" display="If you have any questions, please contact data@eiti.org" xr:uid="{34A36F21-11EE-485B-B573-FC0EEFB6D0B3}"/>
    <hyperlink ref="C233:H233" r:id="rId3" display="Pour la version la plus récente des modèles de données résumées, consultez https://eiti.org/fr/document/modele-donnees-resumees-itie" xr:uid="{E49A9229-7CDD-45DA-8BAD-1019CC8F0417}"/>
    <hyperlink ref="C232:H232" r:id="rId4" display="Vous voulez en savoir plus sur votre pays ? Vérifiez si votre pays met en œuvre la Norme ITIE en visitant https://eiti.org/countries" xr:uid="{63DBA645-EDE0-4B34-A3B9-D370C252EB38}"/>
    <hyperlink ref="C234:H234" r:id="rId5" display="Give us your feedback or report a conflict in the data! Write to us at  data@eiti.org" xr:uid="{3D8ED2B6-C230-42B7-889C-48666C58A8C9}"/>
    <hyperlink ref="C20:K20" r:id="rId6" location="r4-1" display="Exigence ITIE 4.1.c: Paiements des entreprises ;  Exigence ITIE 4.7: Déclaration par projet" xr:uid="{19BC779B-7498-47C2-B556-77B5939B1687}"/>
  </hyperlinks>
  <pageMargins left="0.7" right="0.7" top="0.75" bottom="0.75" header="0.3" footer="0.3"/>
  <pageSetup paperSize="9" orientation="portrait" r:id="rId7"/>
  <drawing r:id="rId8"/>
  <tableParts count="1">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S29"/>
  <sheetViews>
    <sheetView topLeftCell="A7" zoomScale="70" zoomScaleNormal="70" workbookViewId="0">
      <selection activeCell="D5" sqref="D5"/>
    </sheetView>
  </sheetViews>
  <sheetFormatPr baseColWidth="10" defaultColWidth="10.5" defaultRowHeight="15.5" x14ac:dyDescent="0.35"/>
  <cols>
    <col min="1" max="1" width="14.83203125" customWidth="1"/>
    <col min="2" max="2" width="50.5" style="294"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2.5"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248</v>
      </c>
    </row>
    <row r="3" spans="1:19" s="32" customFormat="1" ht="105" x14ac:dyDescent="0.35">
      <c r="A3" s="207" t="s">
        <v>249</v>
      </c>
      <c r="B3" s="51" t="s">
        <v>250</v>
      </c>
      <c r="D3" s="9" t="s">
        <v>685</v>
      </c>
      <c r="F3" s="52"/>
      <c r="H3" s="52"/>
      <c r="J3" s="43"/>
      <c r="L3" s="31"/>
      <c r="N3" s="31"/>
      <c r="P3" s="31"/>
      <c r="R3" s="31"/>
    </row>
    <row r="4" spans="1:19" s="30" customFormat="1" ht="19" x14ac:dyDescent="0.35">
      <c r="A4" s="50"/>
      <c r="B4" s="41"/>
      <c r="D4" s="41"/>
      <c r="F4" s="41"/>
      <c r="H4" s="41"/>
      <c r="J4" s="42"/>
      <c r="L4" s="42"/>
    </row>
    <row r="5" spans="1:19" s="277" customFormat="1" ht="96" x14ac:dyDescent="0.35">
      <c r="A5" s="282"/>
      <c r="B5" s="276" t="s">
        <v>80</v>
      </c>
      <c r="D5" s="278" t="s">
        <v>81</v>
      </c>
      <c r="E5" s="279"/>
      <c r="F5" s="278" t="s">
        <v>82</v>
      </c>
      <c r="G5" s="279"/>
      <c r="H5" s="278" t="s">
        <v>83</v>
      </c>
      <c r="J5" s="280" t="s">
        <v>84</v>
      </c>
      <c r="K5" s="279"/>
      <c r="L5" s="280" t="s">
        <v>85</v>
      </c>
      <c r="M5" s="279"/>
      <c r="N5" s="280" t="s">
        <v>86</v>
      </c>
      <c r="O5" s="279"/>
      <c r="P5" s="280" t="s">
        <v>87</v>
      </c>
      <c r="Q5" s="279"/>
      <c r="R5" s="280" t="s">
        <v>88</v>
      </c>
      <c r="S5" s="279"/>
    </row>
    <row r="6" spans="1:19" s="30" customFormat="1" ht="19" x14ac:dyDescent="0.35">
      <c r="A6" s="50"/>
      <c r="B6" s="41"/>
      <c r="D6" s="41"/>
      <c r="F6" s="41"/>
      <c r="H6" s="41"/>
      <c r="J6" s="42"/>
      <c r="L6" s="42"/>
      <c r="N6" s="42"/>
      <c r="P6" s="42"/>
      <c r="R6" s="42"/>
    </row>
    <row r="7" spans="1:19" s="32" customFormat="1" ht="30" x14ac:dyDescent="0.35">
      <c r="A7" s="207" t="s">
        <v>104</v>
      </c>
      <c r="B7" s="51" t="s">
        <v>251</v>
      </c>
      <c r="D7" s="9" t="s">
        <v>247</v>
      </c>
      <c r="F7" s="52"/>
      <c r="H7" s="52"/>
      <c r="J7" s="43"/>
      <c r="K7" s="30"/>
      <c r="L7" s="31"/>
      <c r="M7" s="30"/>
      <c r="N7" s="31"/>
      <c r="O7" s="30"/>
      <c r="P7" s="31"/>
      <c r="R7" s="31"/>
    </row>
    <row r="8" spans="1:19" s="30" customFormat="1" ht="19" x14ac:dyDescent="0.35">
      <c r="A8" s="50"/>
      <c r="B8" s="41"/>
      <c r="D8" s="41"/>
      <c r="F8" s="41"/>
      <c r="H8" s="41"/>
      <c r="J8" s="42"/>
      <c r="L8" s="42"/>
      <c r="N8" s="42"/>
      <c r="P8" s="42"/>
      <c r="R8" s="42"/>
    </row>
    <row r="9" spans="1:19" s="30" customFormat="1" ht="45" x14ac:dyDescent="0.35">
      <c r="A9" s="50"/>
      <c r="B9" s="48" t="s">
        <v>252</v>
      </c>
      <c r="D9" s="9" t="s">
        <v>247</v>
      </c>
      <c r="F9" s="9" t="str">
        <f>IF(D9=[2]Lists!$K$4,"&lt; Input URL to data source &gt;",IF(D9=[2]Lists!$K$5,"&lt; Reference section in EITI Report or URL &gt;",IF(D9=[2]Lists!$K$6,"&lt; Reference evidence of non-applicability &gt;","")))</f>
        <v/>
      </c>
      <c r="H9" s="9" t="s">
        <v>780</v>
      </c>
      <c r="J9" s="440"/>
      <c r="L9" s="31"/>
      <c r="N9" s="31"/>
      <c r="P9" s="31"/>
      <c r="R9" s="31"/>
    </row>
    <row r="10" spans="1:19" s="8" customFormat="1" ht="30" x14ac:dyDescent="0.35">
      <c r="A10" s="13"/>
      <c r="B10" s="48" t="s">
        <v>253</v>
      </c>
      <c r="D10" s="9" t="s">
        <v>94</v>
      </c>
      <c r="F10" s="9" t="str">
        <f>IF(D10=[2]Lists!$K$4,"&lt; Input URL to data source &gt;",IF(D10=[2]Lists!$K$5,"&lt; Reference section in EITI Report or URL &gt;",IF(D10=[2]Lists!$K$6,"&lt; Reference evidence of non-applicability &gt;","")))</f>
        <v/>
      </c>
      <c r="G10" s="30"/>
      <c r="H10" s="9" t="str">
        <f>IF(F10=[2]Lists!$K$4,"&lt; Input URL to data source &gt;",IF(F10=[2]Lists!$K$5,"&lt; Reference section in EITI Report or URL &gt;",IF(F10=[2]Lists!$K$6,"&lt; Reference evidence of non-applicability &gt;","")))</f>
        <v/>
      </c>
      <c r="I10" s="30"/>
      <c r="J10" s="441"/>
      <c r="K10" s="30"/>
      <c r="L10" s="31"/>
      <c r="M10" s="30"/>
      <c r="N10" s="31"/>
      <c r="O10" s="30"/>
      <c r="P10" s="31"/>
      <c r="Q10" s="30"/>
      <c r="R10" s="31"/>
      <c r="S10" s="30"/>
    </row>
    <row r="11" spans="1:19" s="8" customFormat="1" ht="15" x14ac:dyDescent="0.35">
      <c r="A11" s="13"/>
      <c r="B11" s="49" t="s">
        <v>254</v>
      </c>
      <c r="D11" s="24"/>
      <c r="F11" s="24"/>
      <c r="G11" s="32"/>
      <c r="H11" s="24"/>
      <c r="I11" s="32"/>
      <c r="J11" s="441"/>
      <c r="K11" s="32"/>
      <c r="L11" s="31"/>
      <c r="M11" s="32"/>
      <c r="N11" s="31"/>
      <c r="O11" s="32"/>
      <c r="P11" s="31"/>
      <c r="Q11" s="32"/>
      <c r="R11" s="31"/>
      <c r="S11" s="32"/>
    </row>
    <row r="12" spans="1:19" s="8" customFormat="1" ht="19" x14ac:dyDescent="0.35">
      <c r="A12" s="13"/>
      <c r="B12" s="20" t="s">
        <v>193</v>
      </c>
      <c r="D12" s="9" t="s">
        <v>64</v>
      </c>
      <c r="F12" s="9" t="s">
        <v>206</v>
      </c>
      <c r="G12" s="30"/>
      <c r="H12" s="9" t="s">
        <v>206</v>
      </c>
      <c r="I12" s="30"/>
      <c r="J12" s="441"/>
      <c r="K12" s="30"/>
      <c r="L12" s="31"/>
      <c r="M12" s="30"/>
      <c r="N12" s="31"/>
      <c r="O12" s="30"/>
      <c r="P12" s="31"/>
      <c r="Q12" s="30"/>
      <c r="R12" s="31"/>
      <c r="S12" s="30"/>
    </row>
    <row r="13" spans="1:19" s="8" customFormat="1" ht="18" x14ac:dyDescent="0.35">
      <c r="A13" s="13"/>
      <c r="B13" s="20" t="s">
        <v>194</v>
      </c>
      <c r="D13" s="9" t="s">
        <v>64</v>
      </c>
      <c r="F13" s="9" t="s">
        <v>207</v>
      </c>
      <c r="G13" s="32"/>
      <c r="H13" s="9" t="s">
        <v>207</v>
      </c>
      <c r="I13" s="32"/>
      <c r="J13" s="441"/>
      <c r="K13" s="32"/>
      <c r="L13" s="31"/>
      <c r="M13" s="32"/>
      <c r="N13" s="31"/>
      <c r="O13" s="32"/>
      <c r="P13" s="31"/>
      <c r="Q13" s="32"/>
      <c r="R13" s="31"/>
      <c r="S13" s="32"/>
    </row>
    <row r="14" spans="1:19" s="8" customFormat="1" ht="19" x14ac:dyDescent="0.35">
      <c r="A14" s="13"/>
      <c r="B14" s="20" t="s">
        <v>199</v>
      </c>
      <c r="D14" s="9" t="s">
        <v>64</v>
      </c>
      <c r="F14" s="9" t="s">
        <v>198</v>
      </c>
      <c r="G14" s="30"/>
      <c r="H14" s="9" t="s">
        <v>198</v>
      </c>
      <c r="I14" s="30"/>
      <c r="J14" s="441"/>
      <c r="K14" s="30"/>
      <c r="L14" s="31"/>
      <c r="M14" s="30"/>
      <c r="N14" s="31"/>
      <c r="O14" s="30"/>
      <c r="P14" s="31"/>
      <c r="Q14" s="30"/>
      <c r="R14" s="31"/>
      <c r="S14" s="30"/>
    </row>
    <row r="15" spans="1:19" s="8" customFormat="1" x14ac:dyDescent="0.35">
      <c r="A15" s="13"/>
      <c r="B15" s="49" t="s">
        <v>255</v>
      </c>
      <c r="D15" s="24"/>
      <c r="F15" s="24"/>
      <c r="G15" s="34"/>
      <c r="H15" s="24"/>
      <c r="I15" s="34"/>
      <c r="J15" s="441"/>
      <c r="K15" s="34"/>
      <c r="L15" s="31"/>
      <c r="M15" s="34"/>
      <c r="N15" s="31"/>
      <c r="O15" s="34"/>
      <c r="P15" s="31"/>
      <c r="Q15" s="34"/>
      <c r="R15" s="31"/>
      <c r="S15" s="34"/>
    </row>
    <row r="16" spans="1:19" s="8" customFormat="1" ht="18" x14ac:dyDescent="0.35">
      <c r="A16" s="13"/>
      <c r="B16" s="20" t="s">
        <v>193</v>
      </c>
      <c r="D16" s="9" t="s">
        <v>64</v>
      </c>
      <c r="F16" s="9" t="s">
        <v>206</v>
      </c>
      <c r="G16" s="34"/>
      <c r="H16" s="9" t="s">
        <v>206</v>
      </c>
      <c r="I16" s="34"/>
      <c r="J16" s="441"/>
      <c r="K16" s="34"/>
      <c r="L16" s="31"/>
      <c r="M16" s="34"/>
      <c r="N16" s="31"/>
      <c r="O16" s="34"/>
      <c r="P16" s="31"/>
      <c r="Q16" s="34"/>
      <c r="R16" s="31"/>
      <c r="S16" s="34"/>
    </row>
    <row r="17" spans="1:19" s="8" customFormat="1" x14ac:dyDescent="0.35">
      <c r="A17" s="13"/>
      <c r="B17" s="20" t="str">
        <f>LEFT(B16,SEARCH(",",B16))&amp;" value"</f>
        <v>Pétrole brut (2709), value</v>
      </c>
      <c r="D17" s="9" t="s">
        <v>64</v>
      </c>
      <c r="F17" s="9" t="s">
        <v>238</v>
      </c>
      <c r="G17" s="34"/>
      <c r="H17" s="9" t="s">
        <v>238</v>
      </c>
      <c r="I17" s="34"/>
      <c r="J17" s="441"/>
      <c r="K17" s="34"/>
      <c r="L17" s="31"/>
      <c r="M17" s="34"/>
      <c r="N17" s="31"/>
      <c r="O17" s="34"/>
      <c r="P17" s="31"/>
      <c r="Q17" s="34"/>
      <c r="R17" s="31"/>
      <c r="S17" s="34"/>
    </row>
    <row r="18" spans="1:19" s="8" customFormat="1" ht="18" x14ac:dyDescent="0.35">
      <c r="A18" s="13"/>
      <c r="B18" s="20" t="s">
        <v>194</v>
      </c>
      <c r="D18" s="9" t="s">
        <v>64</v>
      </c>
      <c r="F18" s="9" t="s">
        <v>207</v>
      </c>
      <c r="G18" s="34"/>
      <c r="H18" s="9" t="s">
        <v>207</v>
      </c>
      <c r="I18" s="34"/>
      <c r="J18" s="441"/>
      <c r="K18" s="34"/>
      <c r="L18" s="31"/>
      <c r="M18" s="34"/>
      <c r="N18" s="31"/>
      <c r="O18" s="34"/>
      <c r="P18" s="31"/>
      <c r="Q18" s="34"/>
      <c r="R18" s="31"/>
      <c r="S18" s="34"/>
    </row>
    <row r="19" spans="1:19" s="8" customFormat="1" x14ac:dyDescent="0.35">
      <c r="A19" s="13"/>
      <c r="B19" s="20" t="str">
        <f>LEFT(B18,SEARCH(",",B18))&amp;" value"</f>
        <v>Gaz naturel (2711), value</v>
      </c>
      <c r="D19" s="9" t="s">
        <v>64</v>
      </c>
      <c r="F19" s="9" t="s">
        <v>238</v>
      </c>
      <c r="G19" s="34"/>
      <c r="H19" s="9" t="s">
        <v>238</v>
      </c>
      <c r="I19" s="34"/>
      <c r="J19" s="441"/>
      <c r="K19" s="34"/>
      <c r="L19" s="31"/>
      <c r="M19" s="34"/>
      <c r="N19" s="31"/>
      <c r="O19" s="34"/>
      <c r="P19" s="31"/>
      <c r="Q19" s="34"/>
      <c r="R19" s="31"/>
      <c r="S19" s="34"/>
    </row>
    <row r="20" spans="1:19" s="8" customFormat="1" x14ac:dyDescent="0.35">
      <c r="A20" s="13"/>
      <c r="B20" s="20" t="s">
        <v>199</v>
      </c>
      <c r="D20" s="9" t="s">
        <v>64</v>
      </c>
      <c r="F20" s="9" t="s">
        <v>198</v>
      </c>
      <c r="G20" s="34"/>
      <c r="H20" s="9" t="s">
        <v>198</v>
      </c>
      <c r="I20" s="34"/>
      <c r="J20" s="441"/>
      <c r="K20" s="34"/>
      <c r="L20" s="31"/>
      <c r="M20" s="34"/>
      <c r="N20" s="31"/>
      <c r="O20" s="34"/>
      <c r="P20" s="31"/>
      <c r="Q20" s="34"/>
      <c r="R20" s="31"/>
      <c r="S20" s="34"/>
    </row>
    <row r="21" spans="1:19" s="8" customFormat="1" x14ac:dyDescent="0.35">
      <c r="A21" s="13"/>
      <c r="B21" s="20" t="str">
        <f>LEFT(B20,SEARCH(",",B20))&amp;" value"</f>
        <v>Ajoutez des matières premières ici, value</v>
      </c>
      <c r="D21" s="9" t="s">
        <v>64</v>
      </c>
      <c r="F21" s="9" t="s">
        <v>238</v>
      </c>
      <c r="G21" s="34"/>
      <c r="H21" s="9" t="s">
        <v>238</v>
      </c>
      <c r="I21" s="34"/>
      <c r="J21" s="441"/>
      <c r="K21" s="34"/>
      <c r="L21" s="31"/>
      <c r="M21" s="34"/>
      <c r="N21" s="31"/>
      <c r="O21" s="34"/>
      <c r="P21" s="31"/>
      <c r="Q21" s="34"/>
      <c r="R21" s="31"/>
      <c r="S21" s="34"/>
    </row>
    <row r="22" spans="1:19" s="8" customFormat="1" ht="45" x14ac:dyDescent="0.35">
      <c r="A22" s="13"/>
      <c r="B22" s="49" t="s">
        <v>256</v>
      </c>
      <c r="D22" s="9" t="s">
        <v>106</v>
      </c>
      <c r="E22" s="30"/>
      <c r="F22" s="9" t="str">
        <f>IF(D22=[2]Lists!$K$4,"&lt; Input URL to data source &gt;",IF(D22=[2]Lists!$K$5,"&lt; Reference section in EITI Report or URL &gt;",IF(D22=[2]Lists!$K$6,"&lt; Reference evidence of non-applicability &gt;","")))</f>
        <v/>
      </c>
      <c r="G22" s="34"/>
      <c r="H22" s="9" t="str">
        <f>IF(F22=[2]Lists!$K$4,"&lt; Input URL to data source &gt;",IF(F22=[2]Lists!$K$5,"&lt; Reference section in EITI Report or URL &gt;",IF(F22=[2]Lists!$K$6,"&lt; Reference evidence of non-applicability &gt;","")))</f>
        <v/>
      </c>
      <c r="I22" s="34"/>
      <c r="J22" s="441"/>
      <c r="K22" s="34"/>
      <c r="L22" s="31"/>
      <c r="M22" s="34"/>
      <c r="N22" s="31"/>
      <c r="O22" s="34"/>
      <c r="P22" s="31"/>
      <c r="Q22" s="34"/>
      <c r="R22" s="31"/>
      <c r="S22" s="34"/>
    </row>
    <row r="23" spans="1:19" s="8" customFormat="1" ht="45" x14ac:dyDescent="0.35">
      <c r="A23" s="13"/>
      <c r="B23" s="49" t="s">
        <v>257</v>
      </c>
      <c r="D23" s="9" t="s">
        <v>106</v>
      </c>
      <c r="E23" s="30"/>
      <c r="F23" s="9" t="str">
        <f>IF(D23=[2]Lists!$K$4,"&lt; Input URL to data source &gt;",IF(D23=[2]Lists!$K$5,"&lt; Reference section in EITI Report or URL &gt;",IF(D23=[2]Lists!$K$6,"&lt; Reference evidence of non-applicability &gt;","")))</f>
        <v/>
      </c>
      <c r="G23" s="34"/>
      <c r="H23" s="9" t="str">
        <f>IF(F23=[2]Lists!$K$4,"&lt; Input URL to data source &gt;",IF(F23=[2]Lists!$K$5,"&lt; Reference section in EITI Report or URL &gt;",IF(F23=[2]Lists!$K$6,"&lt; Reference evidence of non-applicability &gt;","")))</f>
        <v/>
      </c>
      <c r="I23" s="34"/>
      <c r="J23" s="441"/>
      <c r="K23" s="34"/>
      <c r="L23" s="31"/>
      <c r="M23" s="34"/>
      <c r="N23" s="31"/>
      <c r="O23" s="34"/>
      <c r="P23" s="31"/>
      <c r="Q23" s="34"/>
      <c r="R23" s="31"/>
      <c r="S23" s="34"/>
    </row>
    <row r="24" spans="1:19" s="8" customFormat="1" ht="60" x14ac:dyDescent="0.35">
      <c r="A24" s="13"/>
      <c r="B24" s="49" t="s">
        <v>258</v>
      </c>
      <c r="D24" s="9" t="s">
        <v>106</v>
      </c>
      <c r="E24" s="30"/>
      <c r="F24" s="9"/>
      <c r="G24" s="34"/>
      <c r="H24" s="9"/>
      <c r="I24" s="34"/>
      <c r="J24" s="441"/>
      <c r="K24" s="34"/>
      <c r="L24" s="31"/>
      <c r="M24" s="34"/>
      <c r="N24" s="31"/>
      <c r="O24" s="34"/>
      <c r="P24" s="31"/>
      <c r="Q24" s="34"/>
      <c r="R24" s="31"/>
      <c r="S24" s="34"/>
    </row>
    <row r="25" spans="1:19" s="8" customFormat="1" ht="120" x14ac:dyDescent="0.35">
      <c r="A25" s="13"/>
      <c r="B25" s="49" t="s">
        <v>259</v>
      </c>
      <c r="D25" s="9" t="s">
        <v>106</v>
      </c>
      <c r="E25" s="30"/>
      <c r="F25" s="9"/>
      <c r="G25" s="34"/>
      <c r="H25" s="9"/>
      <c r="I25" s="34"/>
      <c r="J25" s="441"/>
      <c r="K25" s="34"/>
      <c r="L25" s="31"/>
      <c r="M25" s="34"/>
      <c r="N25" s="31"/>
      <c r="O25" s="34"/>
      <c r="P25" s="31"/>
      <c r="Q25" s="34"/>
      <c r="R25" s="31"/>
      <c r="S25" s="34"/>
    </row>
    <row r="26" spans="1:19" s="8" customFormat="1" ht="90" x14ac:dyDescent="0.35">
      <c r="A26" s="13"/>
      <c r="B26" s="49" t="s">
        <v>260</v>
      </c>
      <c r="D26" s="9" t="s">
        <v>106</v>
      </c>
      <c r="E26" s="30"/>
      <c r="F26" s="9"/>
      <c r="G26" s="34"/>
      <c r="H26" s="9"/>
      <c r="I26" s="34"/>
      <c r="J26" s="441"/>
      <c r="K26" s="34"/>
      <c r="L26" s="31"/>
      <c r="M26" s="34"/>
      <c r="N26" s="31"/>
      <c r="O26" s="34"/>
      <c r="P26" s="31"/>
      <c r="Q26" s="34"/>
      <c r="R26" s="31"/>
      <c r="S26" s="34"/>
    </row>
    <row r="27" spans="1:19" s="8" customFormat="1" ht="90" x14ac:dyDescent="0.35">
      <c r="A27" s="13"/>
      <c r="B27" s="49" t="s">
        <v>261</v>
      </c>
      <c r="D27" s="9" t="s">
        <v>106</v>
      </c>
      <c r="E27" s="30"/>
      <c r="F27" s="9"/>
      <c r="G27" s="34"/>
      <c r="H27" s="9"/>
      <c r="I27" s="34"/>
      <c r="J27" s="441"/>
      <c r="K27" s="34"/>
      <c r="L27" s="31"/>
      <c r="M27" s="34"/>
      <c r="N27" s="31"/>
      <c r="O27" s="34"/>
      <c r="P27" s="31"/>
      <c r="Q27" s="34"/>
      <c r="R27" s="31"/>
      <c r="S27" s="34"/>
    </row>
    <row r="28" spans="1:19" s="8" customFormat="1" ht="45" x14ac:dyDescent="0.35">
      <c r="A28" s="13"/>
      <c r="B28" s="49" t="s">
        <v>262</v>
      </c>
      <c r="D28" s="9" t="s">
        <v>64</v>
      </c>
      <c r="F28" s="9" t="s">
        <v>238</v>
      </c>
      <c r="G28" s="34"/>
      <c r="H28" s="9" t="s">
        <v>238</v>
      </c>
      <c r="I28" s="34"/>
      <c r="J28" s="442"/>
      <c r="K28" s="34"/>
      <c r="L28" s="31"/>
      <c r="M28" s="34"/>
      <c r="N28" s="31"/>
      <c r="O28" s="34"/>
      <c r="P28" s="31"/>
      <c r="Q28" s="34"/>
      <c r="R28" s="31"/>
      <c r="S28" s="34"/>
    </row>
    <row r="29" spans="1:19" s="10" customFormat="1" x14ac:dyDescent="0.35">
      <c r="A29" s="55"/>
      <c r="B29" s="57"/>
    </row>
  </sheetData>
  <mergeCells count="1">
    <mergeCell ref="J9:J28"/>
  </mergeCells>
  <pageMargins left="0.23622047244094491" right="0.23622047244094491" top="0.74803149606299213" bottom="0.74803149606299213" header="0.31496062992125984" footer="0.31496062992125984"/>
  <pageSetup paperSize="8"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S17"/>
  <sheetViews>
    <sheetView topLeftCell="A6" zoomScale="55" zoomScaleNormal="55" workbookViewId="0">
      <selection activeCell="J9" sqref="J9:J16"/>
    </sheetView>
  </sheetViews>
  <sheetFormatPr baseColWidth="10" defaultColWidth="10.5" defaultRowHeight="15.5" x14ac:dyDescent="0.35"/>
  <cols>
    <col min="1" max="1" width="17.33203125" customWidth="1"/>
    <col min="2" max="2" width="49.58203125" customWidth="1"/>
    <col min="3" max="3" width="3.33203125" customWidth="1"/>
    <col min="4" max="4" width="29" customWidth="1"/>
    <col min="5" max="5" width="3.33203125" customWidth="1"/>
    <col min="6" max="6" width="26.25" bestFit="1" customWidth="1"/>
    <col min="7" max="7" width="3.33203125" customWidth="1"/>
    <col min="8" max="8" width="25.83203125" bestFit="1" customWidth="1"/>
    <col min="9" max="9" width="3.33203125" customWidth="1"/>
    <col min="10" max="10" width="63.5820312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263</v>
      </c>
    </row>
    <row r="3" spans="1:19" s="32" customFormat="1" ht="150" x14ac:dyDescent="0.35">
      <c r="A3" s="207" t="s">
        <v>264</v>
      </c>
      <c r="B3" s="51" t="s">
        <v>265</v>
      </c>
      <c r="D3" s="507" t="s">
        <v>796</v>
      </c>
      <c r="F3" s="52"/>
      <c r="H3" s="52"/>
      <c r="J3" s="411"/>
      <c r="L3" s="31"/>
      <c r="N3" s="31"/>
      <c r="P3" s="31"/>
      <c r="R3" s="31"/>
    </row>
    <row r="4" spans="1:19" s="30" customFormat="1" ht="19" x14ac:dyDescent="0.35">
      <c r="A4" s="50"/>
      <c r="B4" s="41"/>
      <c r="D4" s="41"/>
      <c r="F4" s="41"/>
      <c r="H4" s="41"/>
      <c r="J4" s="42"/>
      <c r="L4" s="42"/>
    </row>
    <row r="5" spans="1:19" s="277" customFormat="1" ht="96" x14ac:dyDescent="0.35">
      <c r="A5" s="282"/>
      <c r="B5" s="276" t="s">
        <v>80</v>
      </c>
      <c r="D5" s="278" t="s">
        <v>81</v>
      </c>
      <c r="E5" s="279"/>
      <c r="F5" s="278" t="s">
        <v>82</v>
      </c>
      <c r="G5" s="279"/>
      <c r="H5" s="278" t="s">
        <v>83</v>
      </c>
      <c r="J5" s="280" t="s">
        <v>84</v>
      </c>
      <c r="K5" s="279"/>
      <c r="L5" s="280" t="s">
        <v>85</v>
      </c>
      <c r="M5" s="279"/>
      <c r="N5" s="280" t="s">
        <v>86</v>
      </c>
      <c r="O5" s="279"/>
      <c r="P5" s="280" t="s">
        <v>87</v>
      </c>
      <c r="Q5" s="279"/>
      <c r="R5" s="280" t="s">
        <v>88</v>
      </c>
      <c r="S5" s="279"/>
    </row>
    <row r="6" spans="1:19" s="297" customFormat="1" ht="16" x14ac:dyDescent="0.35">
      <c r="A6" s="295"/>
      <c r="B6" s="296"/>
      <c r="D6" s="296"/>
      <c r="F6" s="296"/>
      <c r="H6" s="296"/>
      <c r="J6" s="298"/>
      <c r="L6" s="298"/>
      <c r="N6" s="298"/>
      <c r="P6" s="298"/>
      <c r="R6" s="298"/>
    </row>
    <row r="7" spans="1:19" s="32" customFormat="1" ht="30" x14ac:dyDescent="0.35">
      <c r="A7" s="207" t="s">
        <v>104</v>
      </c>
      <c r="B7" s="51" t="s">
        <v>266</v>
      </c>
      <c r="D7" s="9" t="s">
        <v>49</v>
      </c>
      <c r="F7" s="52"/>
      <c r="H7" s="52"/>
      <c r="J7" s="43"/>
      <c r="L7" s="31"/>
      <c r="N7" s="31"/>
      <c r="P7" s="31"/>
      <c r="R7" s="31"/>
    </row>
    <row r="8" spans="1:19" s="30" customFormat="1" ht="19" x14ac:dyDescent="0.35">
      <c r="A8" s="50"/>
      <c r="B8" s="41"/>
      <c r="D8" s="41"/>
      <c r="F8" s="41"/>
      <c r="H8" s="41"/>
      <c r="J8" s="42"/>
      <c r="L8" s="42"/>
      <c r="N8" s="42"/>
      <c r="P8" s="42"/>
      <c r="R8" s="42"/>
    </row>
    <row r="9" spans="1:19" s="8" customFormat="1" ht="30" x14ac:dyDescent="0.35">
      <c r="A9" s="13"/>
      <c r="B9" s="48" t="s">
        <v>267</v>
      </c>
      <c r="D9" s="9" t="s">
        <v>690</v>
      </c>
      <c r="F9" s="9" t="s">
        <v>689</v>
      </c>
      <c r="G9" s="30"/>
      <c r="H9" s="9" t="s">
        <v>711</v>
      </c>
      <c r="I9" s="30"/>
      <c r="J9" s="451" t="s">
        <v>841</v>
      </c>
      <c r="K9" s="30"/>
      <c r="L9" s="31"/>
      <c r="M9" s="30"/>
      <c r="N9" s="31"/>
      <c r="O9" s="30"/>
      <c r="P9" s="31"/>
      <c r="Q9" s="30"/>
      <c r="R9" s="31"/>
      <c r="S9" s="30"/>
    </row>
    <row r="10" spans="1:19" s="8" customFormat="1" ht="30" x14ac:dyDescent="0.35">
      <c r="A10" s="13"/>
      <c r="B10" s="54" t="s">
        <v>268</v>
      </c>
      <c r="D10" s="9" t="s">
        <v>690</v>
      </c>
      <c r="F10" s="9" t="s">
        <v>689</v>
      </c>
      <c r="G10" s="30"/>
      <c r="H10" s="9" t="s">
        <v>711</v>
      </c>
      <c r="I10" s="30"/>
      <c r="J10" s="500"/>
      <c r="K10" s="30"/>
      <c r="L10" s="31"/>
      <c r="M10" s="30"/>
      <c r="N10" s="31"/>
      <c r="O10" s="30"/>
      <c r="P10" s="31"/>
      <c r="Q10" s="30"/>
      <c r="R10" s="31"/>
      <c r="S10" s="30"/>
    </row>
    <row r="11" spans="1:19" s="8" customFormat="1" ht="45" x14ac:dyDescent="0.35">
      <c r="A11" s="13"/>
      <c r="B11" s="54" t="s">
        <v>269</v>
      </c>
      <c r="D11" s="9" t="s">
        <v>690</v>
      </c>
      <c r="F11" s="9" t="s">
        <v>689</v>
      </c>
      <c r="G11" s="30"/>
      <c r="H11" s="9" t="s">
        <v>711</v>
      </c>
      <c r="I11" s="30"/>
      <c r="J11" s="500"/>
      <c r="K11" s="30"/>
      <c r="L11" s="31"/>
      <c r="M11" s="30"/>
      <c r="N11" s="31"/>
      <c r="O11" s="30"/>
      <c r="P11" s="31"/>
      <c r="Q11" s="30"/>
      <c r="R11" s="31"/>
      <c r="S11" s="30"/>
    </row>
    <row r="12" spans="1:19" s="8" customFormat="1" ht="30" x14ac:dyDescent="0.35">
      <c r="A12" s="13"/>
      <c r="B12" s="54" t="s">
        <v>270</v>
      </c>
      <c r="D12" s="402">
        <v>515.04499999999996</v>
      </c>
      <c r="F12" s="9" t="s">
        <v>823</v>
      </c>
      <c r="G12" s="30"/>
      <c r="H12" s="9" t="s">
        <v>824</v>
      </c>
      <c r="I12" s="30"/>
      <c r="J12" s="500"/>
      <c r="K12" s="30"/>
      <c r="L12" s="31"/>
      <c r="M12" s="30"/>
      <c r="N12" s="31"/>
      <c r="O12" s="30"/>
      <c r="P12" s="31"/>
      <c r="Q12" s="30"/>
      <c r="R12" s="31"/>
      <c r="S12" s="30"/>
    </row>
    <row r="13" spans="1:19" s="8" customFormat="1" ht="60" x14ac:dyDescent="0.35">
      <c r="A13" s="13"/>
      <c r="B13" s="54" t="s">
        <v>271</v>
      </c>
      <c r="D13" s="9" t="s">
        <v>690</v>
      </c>
      <c r="F13" s="9" t="s">
        <v>689</v>
      </c>
      <c r="G13" s="30"/>
      <c r="H13" s="9" t="s">
        <v>712</v>
      </c>
      <c r="I13" s="30"/>
      <c r="J13" s="500"/>
      <c r="K13" s="30"/>
      <c r="L13" s="31"/>
      <c r="M13" s="30"/>
      <c r="N13" s="31"/>
      <c r="O13" s="30"/>
      <c r="P13" s="31"/>
      <c r="Q13" s="30"/>
      <c r="R13" s="31"/>
      <c r="S13" s="30"/>
    </row>
    <row r="14" spans="1:19" s="8" customFormat="1" ht="60" x14ac:dyDescent="0.35">
      <c r="A14" s="13"/>
      <c r="B14" s="54" t="s">
        <v>272</v>
      </c>
      <c r="D14" s="9" t="s">
        <v>689</v>
      </c>
      <c r="F14" s="9" t="s">
        <v>689</v>
      </c>
      <c r="G14" s="30"/>
      <c r="H14" s="9" t="s">
        <v>711</v>
      </c>
      <c r="I14" s="30"/>
      <c r="J14" s="500"/>
      <c r="K14" s="30"/>
      <c r="L14" s="31"/>
      <c r="M14" s="30"/>
      <c r="N14" s="31"/>
      <c r="O14" s="30"/>
      <c r="P14" s="31"/>
      <c r="Q14" s="30"/>
      <c r="R14" s="31"/>
      <c r="S14" s="30"/>
    </row>
    <row r="15" spans="1:19" s="8" customFormat="1" ht="45" x14ac:dyDescent="0.35">
      <c r="A15" s="13"/>
      <c r="B15" s="54" t="s">
        <v>273</v>
      </c>
      <c r="D15" s="9" t="s">
        <v>690</v>
      </c>
      <c r="F15" s="9" t="s">
        <v>689</v>
      </c>
      <c r="G15" s="30"/>
      <c r="H15" s="9" t="s">
        <v>711</v>
      </c>
      <c r="I15" s="30"/>
      <c r="J15" s="500"/>
      <c r="K15" s="30"/>
      <c r="L15" s="31"/>
      <c r="M15" s="30"/>
      <c r="N15" s="31"/>
      <c r="O15" s="30"/>
      <c r="P15" s="31"/>
      <c r="Q15" s="30"/>
      <c r="R15" s="31"/>
      <c r="S15" s="30"/>
    </row>
    <row r="16" spans="1:19" s="68" customFormat="1" ht="108" customHeight="1" x14ac:dyDescent="0.35">
      <c r="A16" s="67"/>
      <c r="B16" s="73" t="s">
        <v>274</v>
      </c>
      <c r="D16" s="9" t="s">
        <v>49</v>
      </c>
      <c r="F16" s="70"/>
      <c r="G16" s="69"/>
      <c r="H16" s="70" t="s">
        <v>718</v>
      </c>
      <c r="I16" s="69"/>
      <c r="J16" s="501"/>
      <c r="K16" s="69"/>
      <c r="L16" s="72"/>
      <c r="M16" s="69"/>
      <c r="N16" s="72"/>
      <c r="O16" s="69"/>
      <c r="P16" s="72"/>
      <c r="Q16" s="69"/>
      <c r="R16" s="72"/>
      <c r="S16" s="69"/>
    </row>
    <row r="17" spans="1:19" s="57" customFormat="1" ht="19" x14ac:dyDescent="0.35">
      <c r="A17" s="56"/>
      <c r="G17" s="44"/>
      <c r="I17" s="44"/>
      <c r="J17" s="11"/>
      <c r="K17" s="44"/>
      <c r="L17" s="11"/>
      <c r="M17" s="44"/>
      <c r="N17" s="11"/>
      <c r="O17" s="44"/>
      <c r="P17" s="11"/>
      <c r="Q17" s="44"/>
      <c r="R17" s="11"/>
      <c r="S17" s="44"/>
    </row>
  </sheetData>
  <mergeCells count="1">
    <mergeCell ref="J9:J16"/>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S14"/>
  <sheetViews>
    <sheetView topLeftCell="A4" zoomScale="55" zoomScaleNormal="55" workbookViewId="0">
      <selection activeCell="B3" sqref="B3:D3"/>
    </sheetView>
  </sheetViews>
  <sheetFormatPr baseColWidth="10" defaultColWidth="10.5" defaultRowHeight="15.5" x14ac:dyDescent="0.35"/>
  <cols>
    <col min="1" max="1" width="16.33203125" customWidth="1"/>
    <col min="2" max="2" width="42" customWidth="1"/>
    <col min="3" max="3" width="3.33203125" customWidth="1"/>
    <col min="4" max="4" width="39.5" customWidth="1"/>
    <col min="5" max="5" width="3.33203125" customWidth="1"/>
    <col min="6" max="6" width="21.58203125" customWidth="1"/>
    <col min="7" max="7" width="3.33203125" customWidth="1"/>
    <col min="8" max="8" width="23" customWidth="1"/>
    <col min="9" max="9" width="3.3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275</v>
      </c>
    </row>
    <row r="3" spans="1:19" s="32" customFormat="1" ht="135" x14ac:dyDescent="0.35">
      <c r="A3" s="207" t="s">
        <v>276</v>
      </c>
      <c r="B3" s="51" t="s">
        <v>277</v>
      </c>
      <c r="D3" s="9" t="s">
        <v>749</v>
      </c>
      <c r="F3" s="52"/>
      <c r="H3" s="52"/>
      <c r="J3" s="43"/>
      <c r="L3" s="31"/>
      <c r="N3" s="31"/>
      <c r="P3" s="31"/>
      <c r="R3" s="31"/>
    </row>
    <row r="4" spans="1:19" s="30" customFormat="1" ht="19" x14ac:dyDescent="0.35">
      <c r="A4" s="50"/>
      <c r="B4" s="41"/>
      <c r="D4" s="41"/>
      <c r="F4" s="41"/>
      <c r="H4" s="41"/>
      <c r="J4" s="42"/>
      <c r="L4" s="42"/>
    </row>
    <row r="5" spans="1:19" s="277" customFormat="1" ht="96" x14ac:dyDescent="0.35">
      <c r="A5" s="282"/>
      <c r="B5" s="276" t="s">
        <v>80</v>
      </c>
      <c r="D5" s="278" t="s">
        <v>81</v>
      </c>
      <c r="E5" s="279"/>
      <c r="F5" s="278" t="s">
        <v>82</v>
      </c>
      <c r="G5" s="279"/>
      <c r="H5" s="278" t="s">
        <v>83</v>
      </c>
      <c r="J5" s="280" t="s">
        <v>84</v>
      </c>
      <c r="K5" s="279"/>
      <c r="L5" s="280" t="s">
        <v>85</v>
      </c>
      <c r="M5" s="279"/>
      <c r="N5" s="280" t="s">
        <v>86</v>
      </c>
      <c r="O5" s="279"/>
      <c r="P5" s="280" t="s">
        <v>87</v>
      </c>
      <c r="Q5" s="279"/>
      <c r="R5" s="280" t="s">
        <v>88</v>
      </c>
      <c r="S5" s="279"/>
    </row>
    <row r="6" spans="1:19" s="30" customFormat="1" ht="19" x14ac:dyDescent="0.35">
      <c r="A6" s="50"/>
      <c r="B6" s="41"/>
      <c r="D6" s="41"/>
      <c r="F6" s="41"/>
      <c r="H6" s="41"/>
      <c r="J6" s="42"/>
      <c r="L6" s="42"/>
      <c r="N6" s="42"/>
      <c r="P6" s="42"/>
      <c r="R6" s="42"/>
    </row>
    <row r="7" spans="1:19" s="32" customFormat="1" ht="30" x14ac:dyDescent="0.35">
      <c r="A7" s="207" t="s">
        <v>104</v>
      </c>
      <c r="B7" s="51" t="s">
        <v>278</v>
      </c>
      <c r="D7" s="9" t="s">
        <v>49</v>
      </c>
      <c r="F7" s="52"/>
      <c r="H7" s="52"/>
      <c r="J7" s="43"/>
      <c r="L7" s="31"/>
      <c r="M7" s="30"/>
      <c r="N7" s="31"/>
      <c r="O7" s="30"/>
      <c r="P7" s="31"/>
      <c r="Q7" s="30"/>
      <c r="R7" s="31"/>
    </row>
    <row r="8" spans="1:19" s="30" customFormat="1" ht="19" x14ac:dyDescent="0.35">
      <c r="A8" s="50"/>
      <c r="B8" s="41"/>
      <c r="D8" s="41"/>
      <c r="F8" s="41"/>
      <c r="H8" s="41"/>
      <c r="J8" s="42"/>
      <c r="L8" s="42"/>
      <c r="N8" s="42"/>
      <c r="P8" s="42"/>
      <c r="R8" s="42"/>
    </row>
    <row r="9" spans="1:19" s="8" customFormat="1" ht="30" x14ac:dyDescent="0.35">
      <c r="A9" s="13"/>
      <c r="B9" s="48" t="s">
        <v>279</v>
      </c>
      <c r="D9" s="9" t="s">
        <v>688</v>
      </c>
      <c r="F9" s="9" t="str">
        <f>IF(D9=[2]Lists!$K$4,"&lt; Input URL to data source &gt;",IF(D9=[2]Lists!$K$5,"&lt; Reference section in EITI Report or URL &gt;",IF(D9=[2]Lists!$K$6,"&lt; Reference evidence of non-applicability &gt;","")))</f>
        <v/>
      </c>
      <c r="G9" s="30"/>
      <c r="H9" s="9" t="s">
        <v>789</v>
      </c>
      <c r="I9" s="30"/>
      <c r="J9" s="440"/>
      <c r="K9" s="30"/>
      <c r="L9" s="31"/>
      <c r="M9" s="30"/>
      <c r="N9" s="31"/>
      <c r="O9" s="30"/>
      <c r="P9" s="31"/>
      <c r="Q9" s="30"/>
      <c r="R9" s="31"/>
      <c r="S9" s="30"/>
    </row>
    <row r="10" spans="1:19" s="8" customFormat="1" ht="90.75" customHeight="1" x14ac:dyDescent="0.35">
      <c r="A10" s="13"/>
      <c r="B10" s="54" t="s">
        <v>280</v>
      </c>
      <c r="D10" s="9" t="s">
        <v>49</v>
      </c>
      <c r="F10" s="9"/>
      <c r="G10" s="32"/>
      <c r="H10" s="9" t="s">
        <v>789</v>
      </c>
      <c r="I10" s="32"/>
      <c r="J10" s="441"/>
      <c r="K10" s="32"/>
      <c r="L10" s="31"/>
      <c r="M10" s="32"/>
      <c r="N10" s="31"/>
      <c r="O10" s="32"/>
      <c r="P10" s="31"/>
      <c r="Q10" s="32"/>
      <c r="R10" s="31"/>
      <c r="S10" s="32"/>
    </row>
    <row r="11" spans="1:19" s="8" customFormat="1" ht="47.25" customHeight="1" x14ac:dyDescent="0.35">
      <c r="A11" s="13"/>
      <c r="B11" s="54" t="s">
        <v>281</v>
      </c>
      <c r="D11" s="415">
        <f>(90475762401+151288205535)/1000000000</f>
        <v>241.763967936</v>
      </c>
      <c r="F11" s="9" t="s">
        <v>715</v>
      </c>
      <c r="G11" s="32"/>
      <c r="H11" s="9" t="s">
        <v>790</v>
      </c>
      <c r="I11" s="32"/>
      <c r="J11" s="441"/>
      <c r="K11" s="32"/>
      <c r="L11" s="31"/>
      <c r="M11" s="32"/>
      <c r="N11" s="31"/>
      <c r="O11" s="32"/>
      <c r="P11" s="31"/>
      <c r="Q11" s="32"/>
      <c r="R11" s="31"/>
      <c r="S11" s="32"/>
    </row>
    <row r="12" spans="1:19" s="8" customFormat="1" ht="47.25" customHeight="1" x14ac:dyDescent="0.35">
      <c r="A12" s="13"/>
      <c r="B12" s="54" t="s">
        <v>282</v>
      </c>
      <c r="D12" s="9" t="s">
        <v>49</v>
      </c>
      <c r="F12" s="9" t="s">
        <v>689</v>
      </c>
      <c r="G12" s="32"/>
      <c r="H12" s="9" t="s">
        <v>790</v>
      </c>
      <c r="I12" s="32"/>
      <c r="J12" s="441"/>
      <c r="K12" s="32"/>
      <c r="L12" s="31"/>
      <c r="M12" s="32"/>
      <c r="N12" s="31"/>
      <c r="O12" s="32"/>
      <c r="P12" s="31"/>
      <c r="Q12" s="32"/>
      <c r="R12" s="31"/>
      <c r="S12" s="32"/>
    </row>
    <row r="13" spans="1:19" s="8" customFormat="1" ht="74.25" customHeight="1" x14ac:dyDescent="0.35">
      <c r="A13" s="13"/>
      <c r="B13" s="54" t="s">
        <v>283</v>
      </c>
      <c r="D13" s="9" t="s">
        <v>689</v>
      </c>
      <c r="F13" s="9"/>
      <c r="G13" s="32"/>
      <c r="H13" s="9"/>
      <c r="I13" s="32"/>
      <c r="J13" s="442"/>
      <c r="K13" s="32"/>
      <c r="L13" s="31"/>
      <c r="M13" s="32"/>
      <c r="N13" s="31"/>
      <c r="O13" s="32"/>
      <c r="P13" s="31"/>
      <c r="Q13" s="32"/>
      <c r="R13" s="31"/>
      <c r="S13" s="32"/>
    </row>
    <row r="14" spans="1:19" s="10" customFormat="1" x14ac:dyDescent="0.35">
      <c r="A14" s="55"/>
    </row>
  </sheetData>
  <mergeCells count="1">
    <mergeCell ref="J9:J13"/>
  </mergeCells>
  <pageMargins left="0.23622047244094491" right="0.23622047244094491" top="0.74803149606299213" bottom="0.74803149606299213" header="0.31496062992125984" footer="0.31496062992125984"/>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7"/>
  <sheetViews>
    <sheetView zoomScale="55" zoomScaleNormal="55" workbookViewId="0">
      <selection activeCell="B3" sqref="B3:D3"/>
    </sheetView>
  </sheetViews>
  <sheetFormatPr baseColWidth="10" defaultColWidth="10.5" defaultRowHeight="15.5" x14ac:dyDescent="0.35"/>
  <cols>
    <col min="1" max="1" width="23.83203125" customWidth="1"/>
    <col min="2" max="2" width="46.83203125" customWidth="1"/>
    <col min="3" max="3" width="3.33203125" customWidth="1"/>
    <col min="4" max="4" width="32.5" customWidth="1"/>
    <col min="5" max="5" width="3.33203125" customWidth="1"/>
    <col min="6" max="6" width="32.5" customWidth="1"/>
    <col min="7" max="7" width="3.33203125" customWidth="1"/>
    <col min="8" max="8" width="32.5" customWidth="1"/>
    <col min="9" max="9" width="3.3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284</v>
      </c>
    </row>
    <row r="3" spans="1:19" s="32" customFormat="1" ht="120" x14ac:dyDescent="0.35">
      <c r="A3" s="207" t="s">
        <v>285</v>
      </c>
      <c r="B3" s="51" t="s">
        <v>286</v>
      </c>
      <c r="D3" s="9" t="s">
        <v>703</v>
      </c>
      <c r="F3" s="52"/>
      <c r="H3" s="52"/>
      <c r="J3" s="43"/>
      <c r="L3" s="31"/>
      <c r="N3" s="31"/>
      <c r="P3" s="31"/>
      <c r="R3" s="31"/>
    </row>
    <row r="4" spans="1:19" s="30" customFormat="1" ht="19" x14ac:dyDescent="0.35">
      <c r="A4" s="50"/>
      <c r="B4" s="41"/>
      <c r="D4" s="41"/>
      <c r="F4" s="41"/>
      <c r="H4" s="41"/>
      <c r="J4" s="42"/>
      <c r="L4" s="42"/>
    </row>
    <row r="5" spans="1:19" s="279" customFormat="1" ht="96" x14ac:dyDescent="0.35">
      <c r="A5" s="299"/>
      <c r="B5" s="278" t="s">
        <v>80</v>
      </c>
      <c r="D5" s="278" t="s">
        <v>81</v>
      </c>
      <c r="F5" s="278" t="s">
        <v>82</v>
      </c>
      <c r="H5" s="278" t="s">
        <v>83</v>
      </c>
      <c r="J5" s="280" t="s">
        <v>84</v>
      </c>
      <c r="L5" s="280" t="s">
        <v>85</v>
      </c>
      <c r="N5" s="280" t="s">
        <v>86</v>
      </c>
      <c r="P5" s="280" t="s">
        <v>87</v>
      </c>
      <c r="R5" s="280" t="s">
        <v>88</v>
      </c>
    </row>
    <row r="6" spans="1:19" s="30" customFormat="1" ht="19" x14ac:dyDescent="0.35">
      <c r="A6" s="50"/>
      <c r="B6" s="41"/>
      <c r="D6" s="41"/>
      <c r="F6" s="41"/>
      <c r="H6" s="41"/>
      <c r="J6" s="42"/>
      <c r="L6" s="42"/>
      <c r="N6" s="42"/>
      <c r="P6" s="42"/>
      <c r="R6" s="42"/>
    </row>
    <row r="7" spans="1:19" s="32" customFormat="1" ht="30" x14ac:dyDescent="0.35">
      <c r="A7" s="207" t="s">
        <v>104</v>
      </c>
      <c r="B7" s="51" t="s">
        <v>287</v>
      </c>
      <c r="D7" s="9" t="s">
        <v>49</v>
      </c>
      <c r="F7" s="52"/>
      <c r="H7" s="52"/>
      <c r="J7" s="43"/>
    </row>
    <row r="8" spans="1:19" s="30" customFormat="1" ht="19" x14ac:dyDescent="0.35">
      <c r="A8" s="50"/>
      <c r="B8" s="41"/>
      <c r="D8" s="41"/>
      <c r="F8" s="41"/>
      <c r="H8" s="41"/>
      <c r="J8" s="42"/>
      <c r="L8" s="42"/>
      <c r="N8" s="42"/>
      <c r="P8" s="42"/>
      <c r="R8" s="42"/>
    </row>
    <row r="9" spans="1:19" s="8" customFormat="1" ht="30" x14ac:dyDescent="0.35">
      <c r="A9" s="13"/>
      <c r="B9" s="48" t="s">
        <v>288</v>
      </c>
      <c r="D9" s="9" t="s">
        <v>690</v>
      </c>
      <c r="F9" s="9" t="str">
        <f>IF(D9=[2]Lists!$K$4,"&lt; Input URL to data source &gt;",IF(D9=[2]Lists!$K$5,"&lt; Reference section in EITI Report or URL &gt;",IF(D9=[2]Lists!$K$6,"&lt; Reference evidence of non-applicability &gt;","")))</f>
        <v/>
      </c>
      <c r="G9" s="30"/>
      <c r="H9" s="9" t="s">
        <v>791</v>
      </c>
      <c r="I9" s="30"/>
      <c r="J9" s="440"/>
      <c r="K9" s="30"/>
      <c r="L9" s="31"/>
      <c r="M9" s="30"/>
      <c r="N9" s="31"/>
      <c r="O9" s="30"/>
      <c r="P9" s="31"/>
      <c r="Q9" s="30"/>
      <c r="R9" s="31"/>
      <c r="S9" s="30"/>
    </row>
    <row r="10" spans="1:19" s="8" customFormat="1" ht="45" x14ac:dyDescent="0.35">
      <c r="A10" s="13"/>
      <c r="B10" s="54" t="s">
        <v>289</v>
      </c>
      <c r="D10" s="9" t="s">
        <v>49</v>
      </c>
      <c r="F10" s="9"/>
      <c r="G10" s="30"/>
      <c r="H10" s="9" t="s">
        <v>791</v>
      </c>
      <c r="I10" s="30"/>
      <c r="J10" s="441"/>
      <c r="K10" s="30"/>
      <c r="L10" s="31"/>
      <c r="M10" s="30"/>
      <c r="N10" s="31"/>
      <c r="O10" s="30"/>
      <c r="P10" s="31"/>
      <c r="Q10" s="30"/>
      <c r="R10" s="31"/>
      <c r="S10" s="30"/>
    </row>
    <row r="11" spans="1:19" s="8" customFormat="1" ht="30" x14ac:dyDescent="0.35">
      <c r="A11" s="13"/>
      <c r="B11" s="54" t="s">
        <v>290</v>
      </c>
      <c r="D11" s="9">
        <v>286.91000000000003</v>
      </c>
      <c r="F11" s="9" t="s">
        <v>715</v>
      </c>
      <c r="G11" s="32"/>
      <c r="H11" s="9" t="s">
        <v>713</v>
      </c>
      <c r="I11" s="32"/>
      <c r="J11" s="441"/>
      <c r="K11" s="32"/>
      <c r="L11" s="31"/>
      <c r="M11" s="32"/>
      <c r="N11" s="31"/>
      <c r="O11" s="32"/>
      <c r="P11" s="31"/>
      <c r="Q11" s="32"/>
      <c r="R11" s="31"/>
      <c r="S11" s="32"/>
    </row>
    <row r="12" spans="1:19" s="8" customFormat="1" ht="45" x14ac:dyDescent="0.35">
      <c r="A12" s="13"/>
      <c r="B12" s="54" t="s">
        <v>291</v>
      </c>
      <c r="D12" s="9" t="s">
        <v>247</v>
      </c>
      <c r="F12" s="9"/>
      <c r="G12" s="30"/>
      <c r="H12" s="9" t="s">
        <v>792</v>
      </c>
      <c r="I12" s="30"/>
      <c r="J12" s="441"/>
      <c r="K12" s="30"/>
      <c r="L12" s="31"/>
      <c r="M12" s="30"/>
      <c r="N12" s="31"/>
      <c r="O12" s="30"/>
      <c r="P12" s="31"/>
      <c r="Q12" s="30"/>
      <c r="R12" s="31"/>
      <c r="S12" s="30"/>
    </row>
    <row r="13" spans="1:19" s="8" customFormat="1" ht="30" x14ac:dyDescent="0.35">
      <c r="A13" s="13"/>
      <c r="B13" s="54" t="s">
        <v>292</v>
      </c>
      <c r="D13" s="9" t="s">
        <v>689</v>
      </c>
      <c r="F13" s="9" t="s">
        <v>714</v>
      </c>
      <c r="G13" s="30"/>
      <c r="H13" s="9" t="s">
        <v>714</v>
      </c>
      <c r="I13" s="30"/>
      <c r="J13" s="441"/>
      <c r="K13" s="30"/>
      <c r="L13" s="31"/>
      <c r="M13" s="30"/>
      <c r="N13" s="31"/>
      <c r="O13" s="30"/>
      <c r="P13" s="31"/>
      <c r="Q13" s="30"/>
      <c r="R13" s="31"/>
      <c r="S13" s="30"/>
    </row>
    <row r="14" spans="1:19" s="8" customFormat="1" ht="45" x14ac:dyDescent="0.35">
      <c r="A14" s="13"/>
      <c r="B14" s="54" t="s">
        <v>293</v>
      </c>
      <c r="D14" s="9" t="s">
        <v>49</v>
      </c>
      <c r="F14" s="9"/>
      <c r="G14" s="30"/>
      <c r="H14" s="9"/>
      <c r="I14" s="30"/>
      <c r="J14" s="441"/>
      <c r="K14" s="30"/>
      <c r="L14" s="31"/>
      <c r="M14" s="30"/>
      <c r="N14" s="31"/>
      <c r="O14" s="30"/>
      <c r="P14" s="31"/>
      <c r="Q14" s="30"/>
      <c r="R14" s="31"/>
      <c r="S14" s="30"/>
    </row>
    <row r="15" spans="1:19" s="8" customFormat="1" ht="30" x14ac:dyDescent="0.35">
      <c r="A15" s="13"/>
      <c r="B15" s="54" t="s">
        <v>294</v>
      </c>
      <c r="D15" s="9">
        <v>30.37</v>
      </c>
      <c r="F15" s="9" t="s">
        <v>715</v>
      </c>
      <c r="G15" s="30"/>
      <c r="H15" s="9" t="s">
        <v>713</v>
      </c>
      <c r="I15" s="30"/>
      <c r="J15" s="441"/>
      <c r="K15" s="30"/>
      <c r="L15" s="31"/>
      <c r="M15" s="30"/>
      <c r="N15" s="31"/>
      <c r="O15" s="30"/>
      <c r="P15" s="31"/>
      <c r="Q15" s="30"/>
      <c r="R15" s="31"/>
      <c r="S15" s="30"/>
    </row>
    <row r="16" spans="1:19" s="8" customFormat="1" ht="30" x14ac:dyDescent="0.35">
      <c r="A16" s="13"/>
      <c r="B16" s="54" t="s">
        <v>295</v>
      </c>
      <c r="D16" s="9" t="s">
        <v>49</v>
      </c>
      <c r="F16" s="9"/>
      <c r="G16" s="30"/>
      <c r="H16" s="9" t="s">
        <v>776</v>
      </c>
      <c r="I16" s="30"/>
      <c r="J16" s="442"/>
      <c r="K16" s="30"/>
      <c r="L16" s="31"/>
      <c r="M16" s="30"/>
      <c r="N16" s="31"/>
      <c r="O16" s="30"/>
      <c r="P16" s="31"/>
      <c r="Q16" s="30"/>
      <c r="R16" s="31"/>
      <c r="S16" s="30"/>
    </row>
    <row r="17" spans="1:1" s="10" customFormat="1" x14ac:dyDescent="0.35">
      <c r="A17" s="55"/>
    </row>
  </sheetData>
  <mergeCells count="1">
    <mergeCell ref="J9:J16"/>
  </mergeCells>
  <pageMargins left="0.23622047244094491" right="0.23622047244094491" top="0.74803149606299213" bottom="0.74803149606299213"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0"/>
  <sheetViews>
    <sheetView showGridLines="0" topLeftCell="A37" zoomScale="85" zoomScaleNormal="85" workbookViewId="0">
      <selection activeCell="C61" sqref="C61:G61"/>
    </sheetView>
  </sheetViews>
  <sheetFormatPr baseColWidth="10" defaultColWidth="4" defaultRowHeight="24" customHeight="1" x14ac:dyDescent="0.35"/>
  <cols>
    <col min="1" max="1" width="4" style="108"/>
    <col min="2" max="2" width="4" style="108" hidden="1" customWidth="1"/>
    <col min="3" max="3" width="75" style="108" bestFit="1" customWidth="1"/>
    <col min="4" max="4" width="2.83203125" style="108" customWidth="1"/>
    <col min="5" max="5" width="51.5" style="108" customWidth="1"/>
    <col min="6" max="6" width="2.83203125" style="108" customWidth="1"/>
    <col min="7" max="7" width="40" style="108" bestFit="1" customWidth="1"/>
    <col min="8" max="16384" width="4" style="108"/>
  </cols>
  <sheetData>
    <row r="1" spans="1:7" ht="16" x14ac:dyDescent="0.35">
      <c r="B1" s="109"/>
    </row>
    <row r="2" spans="1:7" ht="16" x14ac:dyDescent="0.35">
      <c r="B2" s="109"/>
      <c r="C2" s="426" t="s">
        <v>21</v>
      </c>
      <c r="D2" s="426"/>
      <c r="E2" s="426"/>
      <c r="F2" s="426"/>
      <c r="G2" s="426"/>
    </row>
    <row r="3" spans="1:7" s="110" customFormat="1" ht="22.5" x14ac:dyDescent="0.35">
      <c r="B3" s="111"/>
      <c r="C3" s="427" t="s">
        <v>22</v>
      </c>
      <c r="D3" s="427"/>
      <c r="E3" s="427"/>
      <c r="F3" s="427"/>
      <c r="G3" s="427"/>
    </row>
    <row r="4" spans="1:7" ht="12.75" customHeight="1" x14ac:dyDescent="0.35">
      <c r="B4" s="109"/>
      <c r="C4" s="428" t="s">
        <v>440</v>
      </c>
      <c r="D4" s="428"/>
      <c r="E4" s="428"/>
      <c r="F4" s="428"/>
      <c r="G4" s="428"/>
    </row>
    <row r="5" spans="1:7" ht="12.75" customHeight="1" x14ac:dyDescent="0.35">
      <c r="B5" s="109"/>
      <c r="C5" s="429" t="s">
        <v>439</v>
      </c>
      <c r="D5" s="429"/>
      <c r="E5" s="429"/>
      <c r="F5" s="429"/>
      <c r="G5" s="429"/>
    </row>
    <row r="6" spans="1:7" ht="12.75" customHeight="1" x14ac:dyDescent="0.35">
      <c r="B6" s="109"/>
      <c r="C6" s="429" t="s">
        <v>23</v>
      </c>
      <c r="D6" s="429"/>
      <c r="E6" s="429"/>
      <c r="F6" s="429"/>
      <c r="G6" s="429"/>
    </row>
    <row r="7" spans="1:7" ht="12.75" customHeight="1" x14ac:dyDescent="0.35">
      <c r="B7" s="109"/>
      <c r="C7" s="430" t="s">
        <v>438</v>
      </c>
      <c r="D7" s="431"/>
      <c r="E7" s="431"/>
      <c r="F7" s="431"/>
      <c r="G7" s="431"/>
    </row>
    <row r="8" spans="1:7" ht="16" x14ac:dyDescent="0.35">
      <c r="B8" s="109"/>
      <c r="C8" s="209"/>
      <c r="D8" s="112"/>
      <c r="E8" s="112"/>
      <c r="F8" s="209"/>
      <c r="G8" s="209"/>
    </row>
    <row r="9" spans="1:7" ht="16" x14ac:dyDescent="0.35">
      <c r="B9" s="109"/>
      <c r="C9" s="113" t="s">
        <v>24</v>
      </c>
      <c r="D9" s="114"/>
      <c r="E9" s="115" t="s">
        <v>25</v>
      </c>
      <c r="F9" s="114"/>
      <c r="G9" s="116" t="s">
        <v>7</v>
      </c>
    </row>
    <row r="10" spans="1:7" ht="16" x14ac:dyDescent="0.35">
      <c r="B10" s="109"/>
      <c r="C10" s="209"/>
      <c r="D10" s="112"/>
      <c r="E10" s="112"/>
      <c r="F10" s="209"/>
      <c r="G10" s="209"/>
    </row>
    <row r="11" spans="1:7" s="110" customFormat="1" ht="22.5" x14ac:dyDescent="0.35">
      <c r="B11" s="117"/>
      <c r="C11" s="118" t="s">
        <v>26</v>
      </c>
      <c r="D11" s="111"/>
      <c r="E11" s="119"/>
      <c r="F11" s="111"/>
      <c r="G11" s="111"/>
    </row>
    <row r="12" spans="1:7" ht="19.5" thickBot="1" x14ac:dyDescent="0.4">
      <c r="A12" s="120"/>
      <c r="B12" s="121"/>
      <c r="C12" s="122" t="s">
        <v>27</v>
      </c>
      <c r="D12" s="123"/>
      <c r="E12" s="124" t="s">
        <v>28</v>
      </c>
      <c r="F12" s="123"/>
      <c r="G12" s="125" t="s">
        <v>29</v>
      </c>
    </row>
    <row r="13" spans="1:7" ht="16.5" thickBot="1" x14ac:dyDescent="0.4">
      <c r="B13" s="126"/>
      <c r="C13" s="127" t="s">
        <v>30</v>
      </c>
      <c r="D13" s="128"/>
      <c r="E13" s="129"/>
      <c r="F13" s="128"/>
      <c r="G13" s="129"/>
    </row>
    <row r="14" spans="1:7" ht="16" x14ac:dyDescent="0.35">
      <c r="A14" s="130"/>
      <c r="B14" s="131" t="s">
        <v>20</v>
      </c>
      <c r="C14" s="132" t="s">
        <v>31</v>
      </c>
      <c r="D14" s="208"/>
      <c r="E14" s="133" t="s">
        <v>679</v>
      </c>
      <c r="F14" s="208"/>
      <c r="G14" s="134"/>
    </row>
    <row r="15" spans="1:7" ht="16" x14ac:dyDescent="0.35">
      <c r="A15" s="130"/>
      <c r="B15" s="131" t="s">
        <v>20</v>
      </c>
      <c r="C15" s="132" t="s">
        <v>32</v>
      </c>
      <c r="D15" s="208"/>
      <c r="E15" s="135" t="s">
        <v>680</v>
      </c>
      <c r="F15" s="208"/>
      <c r="G15" s="134"/>
    </row>
    <row r="16" spans="1:7" ht="16" x14ac:dyDescent="0.35">
      <c r="B16" s="131" t="s">
        <v>20</v>
      </c>
      <c r="C16" s="132" t="s">
        <v>33</v>
      </c>
      <c r="D16" s="208"/>
      <c r="E16" s="135" t="s">
        <v>681</v>
      </c>
      <c r="F16" s="208"/>
      <c r="G16" s="134"/>
    </row>
    <row r="17" spans="1:7" ht="16.5" thickBot="1" x14ac:dyDescent="0.4">
      <c r="B17" s="131" t="s">
        <v>20</v>
      </c>
      <c r="C17" s="136" t="s">
        <v>34</v>
      </c>
      <c r="D17" s="104"/>
      <c r="E17" s="105" t="s">
        <v>563</v>
      </c>
      <c r="F17" s="104"/>
      <c r="G17" s="137"/>
    </row>
    <row r="18" spans="1:7" ht="16.5" thickBot="1" x14ac:dyDescent="0.4">
      <c r="B18" s="126"/>
      <c r="C18" s="127" t="s">
        <v>35</v>
      </c>
      <c r="D18" s="128"/>
      <c r="E18" s="129"/>
      <c r="F18" s="128"/>
      <c r="G18" s="129"/>
    </row>
    <row r="19" spans="1:7" ht="16" x14ac:dyDescent="0.35">
      <c r="A19" s="130"/>
      <c r="B19" s="131" t="s">
        <v>36</v>
      </c>
      <c r="C19" s="132" t="s">
        <v>37</v>
      </c>
      <c r="D19" s="208"/>
      <c r="E19" s="138">
        <v>43101</v>
      </c>
      <c r="F19" s="208"/>
      <c r="G19" s="134"/>
    </row>
    <row r="20" spans="1:7" ht="16.5" thickBot="1" x14ac:dyDescent="0.4">
      <c r="A20" s="130"/>
      <c r="B20" s="131" t="s">
        <v>36</v>
      </c>
      <c r="C20" s="136" t="s">
        <v>38</v>
      </c>
      <c r="D20" s="104"/>
      <c r="E20" s="138">
        <v>43465</v>
      </c>
      <c r="F20" s="104"/>
      <c r="G20" s="137"/>
    </row>
    <row r="21" spans="1:7" ht="16.5" thickBot="1" x14ac:dyDescent="0.4">
      <c r="B21" s="126"/>
      <c r="C21" s="127" t="s">
        <v>39</v>
      </c>
      <c r="D21" s="128"/>
      <c r="E21" s="139"/>
      <c r="F21" s="128"/>
      <c r="G21" s="129"/>
    </row>
    <row r="22" spans="1:7" ht="16" x14ac:dyDescent="0.35">
      <c r="B22" s="131" t="s">
        <v>40</v>
      </c>
      <c r="C22" s="140" t="s">
        <v>41</v>
      </c>
      <c r="D22" s="208"/>
      <c r="E22" s="133" t="s">
        <v>730</v>
      </c>
      <c r="F22" s="208"/>
      <c r="G22" s="134"/>
    </row>
    <row r="23" spans="1:7" ht="16" x14ac:dyDescent="0.35">
      <c r="A23" s="130"/>
      <c r="B23" s="131" t="s">
        <v>40</v>
      </c>
      <c r="C23" s="132" t="s">
        <v>42</v>
      </c>
      <c r="D23" s="208"/>
      <c r="E23" s="141" t="s">
        <v>682</v>
      </c>
      <c r="F23" s="208"/>
      <c r="G23" s="134"/>
    </row>
    <row r="24" spans="1:7" ht="16" x14ac:dyDescent="0.35">
      <c r="B24" s="131" t="s">
        <v>40</v>
      </c>
      <c r="C24" s="132" t="s">
        <v>43</v>
      </c>
      <c r="D24" s="208"/>
      <c r="E24" s="142">
        <v>44195</v>
      </c>
      <c r="F24" s="208"/>
      <c r="G24" s="134"/>
    </row>
    <row r="25" spans="1:7" ht="16" x14ac:dyDescent="0.35">
      <c r="A25" s="130"/>
      <c r="B25" s="131" t="s">
        <v>40</v>
      </c>
      <c r="C25" s="132" t="s">
        <v>44</v>
      </c>
      <c r="D25" s="208"/>
      <c r="E25" s="143" t="s">
        <v>683</v>
      </c>
      <c r="F25" s="208"/>
      <c r="G25" s="134"/>
    </row>
    <row r="26" spans="1:7" ht="16" x14ac:dyDescent="0.35">
      <c r="B26" s="131" t="s">
        <v>40</v>
      </c>
      <c r="C26" s="144" t="s">
        <v>45</v>
      </c>
      <c r="D26" s="145"/>
      <c r="E26" s="133" t="s">
        <v>730</v>
      </c>
      <c r="F26" s="145"/>
      <c r="G26" s="146" t="s">
        <v>733</v>
      </c>
    </row>
    <row r="27" spans="1:7" ht="16" x14ac:dyDescent="0.35">
      <c r="B27" s="131" t="s">
        <v>40</v>
      </c>
      <c r="C27" s="132" t="s">
        <v>46</v>
      </c>
      <c r="D27" s="208"/>
      <c r="E27" s="142" t="s">
        <v>684</v>
      </c>
      <c r="F27" s="208"/>
      <c r="G27" s="147" t="s">
        <v>732</v>
      </c>
    </row>
    <row r="28" spans="1:7" ht="16" x14ac:dyDescent="0.35">
      <c r="A28" s="130"/>
      <c r="B28" s="131" t="s">
        <v>40</v>
      </c>
      <c r="C28" s="132" t="s">
        <v>47</v>
      </c>
      <c r="D28" s="208"/>
      <c r="E28" s="406" t="s">
        <v>731</v>
      </c>
      <c r="F28" s="208"/>
      <c r="G28" s="147"/>
    </row>
    <row r="29" spans="1:7" ht="16" x14ac:dyDescent="0.35">
      <c r="B29" s="131" t="s">
        <v>40</v>
      </c>
      <c r="C29" s="144" t="s">
        <v>48</v>
      </c>
      <c r="D29" s="145"/>
      <c r="E29" s="141" t="s">
        <v>247</v>
      </c>
      <c r="F29" s="148"/>
      <c r="G29" s="149"/>
    </row>
    <row r="30" spans="1:7" ht="16" x14ac:dyDescent="0.35">
      <c r="A30" s="130"/>
      <c r="B30" s="131" t="s">
        <v>40</v>
      </c>
      <c r="C30" s="132" t="s">
        <v>50</v>
      </c>
      <c r="D30" s="208"/>
      <c r="E30" s="142" t="s">
        <v>684</v>
      </c>
      <c r="F30" s="208"/>
      <c r="G30" s="134"/>
    </row>
    <row r="31" spans="1:7" ht="16.5" thickBot="1" x14ac:dyDescent="0.4">
      <c r="A31" s="130"/>
      <c r="B31" s="131" t="s">
        <v>40</v>
      </c>
      <c r="C31" s="132" t="s">
        <v>51</v>
      </c>
      <c r="D31" s="106"/>
      <c r="E31" s="150" t="s">
        <v>684</v>
      </c>
      <c r="F31" s="104"/>
      <c r="G31" s="151"/>
    </row>
    <row r="32" spans="1:7" ht="16" customHeight="1" thickBot="1" x14ac:dyDescent="0.4">
      <c r="A32" s="109"/>
      <c r="C32" s="152" t="s">
        <v>52</v>
      </c>
      <c r="D32" s="153"/>
      <c r="E32" s="154"/>
      <c r="F32" s="155"/>
      <c r="G32" s="156"/>
    </row>
    <row r="33" spans="1:7" ht="16" x14ac:dyDescent="0.35">
      <c r="A33" s="131"/>
      <c r="B33" s="157"/>
      <c r="C33" s="158" t="s">
        <v>53</v>
      </c>
      <c r="D33" s="208"/>
      <c r="E33" s="159" t="s">
        <v>49</v>
      </c>
      <c r="F33" s="102"/>
      <c r="G33" s="160" t="str">
        <f>IF(OR($E$29=[1]Lists!$I$4,$E$29=[1]Lists!$I$5),"&lt;URL&gt;","")</f>
        <v/>
      </c>
    </row>
    <row r="34" spans="1:7" ht="16.5" thickBot="1" x14ac:dyDescent="0.4">
      <c r="A34" s="109"/>
      <c r="B34" s="131" t="s">
        <v>54</v>
      </c>
      <c r="C34" s="161" t="s">
        <v>55</v>
      </c>
      <c r="D34" s="104"/>
      <c r="E34" s="407" t="s">
        <v>731</v>
      </c>
      <c r="F34" s="128"/>
      <c r="G34" s="162"/>
    </row>
    <row r="35" spans="1:7" ht="18" customHeight="1" thickBot="1" x14ac:dyDescent="0.4">
      <c r="A35" s="130"/>
      <c r="B35" s="131" t="s">
        <v>54</v>
      </c>
      <c r="C35" s="127" t="s">
        <v>56</v>
      </c>
      <c r="D35" s="128"/>
      <c r="E35" s="155"/>
      <c r="F35" s="128"/>
      <c r="G35" s="155"/>
    </row>
    <row r="36" spans="1:7" ht="15.75" customHeight="1" x14ac:dyDescent="0.35">
      <c r="B36" s="131" t="s">
        <v>54</v>
      </c>
      <c r="C36" s="163" t="s">
        <v>57</v>
      </c>
      <c r="D36" s="208"/>
      <c r="E36" s="135"/>
      <c r="F36" s="208"/>
      <c r="G36" s="208"/>
    </row>
    <row r="37" spans="1:7" ht="135" x14ac:dyDescent="0.35">
      <c r="A37" s="130"/>
      <c r="B37" s="131" t="s">
        <v>54</v>
      </c>
      <c r="C37" s="164" t="s">
        <v>58</v>
      </c>
      <c r="D37" s="208"/>
      <c r="E37" s="133" t="s">
        <v>49</v>
      </c>
      <c r="F37" s="208"/>
      <c r="G37" s="394" t="s">
        <v>822</v>
      </c>
    </row>
    <row r="38" spans="1:7" ht="16.5" customHeight="1" x14ac:dyDescent="0.35">
      <c r="A38" s="130"/>
      <c r="B38" s="131" t="s">
        <v>54</v>
      </c>
      <c r="C38" s="164" t="s">
        <v>59</v>
      </c>
      <c r="D38" s="208"/>
      <c r="E38" s="133" t="s">
        <v>685</v>
      </c>
      <c r="F38" s="208"/>
      <c r="G38" s="147"/>
    </row>
    <row r="39" spans="1:7" ht="15.75" customHeight="1" x14ac:dyDescent="0.35">
      <c r="B39" s="131" t="s">
        <v>54</v>
      </c>
      <c r="C39" s="164" t="s">
        <v>60</v>
      </c>
      <c r="D39" s="208"/>
      <c r="E39" s="133" t="s">
        <v>49</v>
      </c>
      <c r="F39" s="208"/>
      <c r="G39" s="147"/>
    </row>
    <row r="40" spans="1:7" ht="18" customHeight="1" x14ac:dyDescent="0.35">
      <c r="B40" s="131" t="s">
        <v>54</v>
      </c>
      <c r="C40" s="164" t="s">
        <v>61</v>
      </c>
      <c r="D40" s="208"/>
      <c r="E40" s="133" t="s">
        <v>685</v>
      </c>
      <c r="F40" s="208"/>
      <c r="G40" s="147"/>
    </row>
    <row r="41" spans="1:7" ht="16" x14ac:dyDescent="0.35">
      <c r="B41" s="131" t="s">
        <v>54</v>
      </c>
      <c r="C41" s="165" t="s">
        <v>62</v>
      </c>
      <c r="D41" s="208"/>
      <c r="E41" s="141"/>
      <c r="F41" s="208"/>
      <c r="G41" s="147"/>
    </row>
    <row r="42" spans="1:7" ht="16" x14ac:dyDescent="0.35">
      <c r="B42" s="131" t="s">
        <v>54</v>
      </c>
      <c r="C42" s="164" t="s">
        <v>63</v>
      </c>
      <c r="D42" s="208"/>
      <c r="E42" s="141">
        <v>10</v>
      </c>
      <c r="F42" s="208"/>
      <c r="G42" s="147" t="s">
        <v>686</v>
      </c>
    </row>
    <row r="43" spans="1:7" ht="16" x14ac:dyDescent="0.35">
      <c r="B43" s="131" t="s">
        <v>54</v>
      </c>
      <c r="C43" s="164" t="s">
        <v>65</v>
      </c>
      <c r="D43" s="166"/>
      <c r="E43" s="141">
        <v>25</v>
      </c>
      <c r="F43" s="208"/>
      <c r="G43" s="167" t="s">
        <v>686</v>
      </c>
    </row>
    <row r="44" spans="1:7" ht="16" x14ac:dyDescent="0.35">
      <c r="B44" s="131" t="s">
        <v>54</v>
      </c>
      <c r="C44" s="168" t="s">
        <v>66</v>
      </c>
      <c r="D44" s="208"/>
      <c r="E44" s="169" t="s">
        <v>563</v>
      </c>
      <c r="F44" s="145"/>
      <c r="G44" s="147"/>
    </row>
    <row r="45" spans="1:7" ht="16" x14ac:dyDescent="0.35">
      <c r="B45" s="131" t="s">
        <v>54</v>
      </c>
      <c r="C45" s="170" t="s">
        <v>67</v>
      </c>
      <c r="D45" s="208"/>
      <c r="E45" s="171">
        <v>9015.68</v>
      </c>
      <c r="F45" s="208"/>
      <c r="G45" s="147"/>
    </row>
    <row r="46" spans="1:7" ht="45.5" thickBot="1" x14ac:dyDescent="0.4">
      <c r="B46" s="131" t="s">
        <v>54</v>
      </c>
      <c r="C46" s="172" t="s">
        <v>68</v>
      </c>
      <c r="D46" s="104"/>
      <c r="E46" s="173" t="s">
        <v>687</v>
      </c>
      <c r="F46" s="104"/>
      <c r="G46" s="174"/>
    </row>
    <row r="47" spans="1:7" s="120" customFormat="1" ht="16.5" thickBot="1" x14ac:dyDescent="0.4">
      <c r="A47" s="108"/>
      <c r="B47" s="131" t="s">
        <v>54</v>
      </c>
      <c r="C47" s="175" t="s">
        <v>69</v>
      </c>
      <c r="D47" s="104"/>
      <c r="E47" s="176"/>
      <c r="F47" s="104"/>
      <c r="G47" s="174"/>
    </row>
    <row r="48" spans="1:7" ht="15.75" customHeight="1" x14ac:dyDescent="0.35">
      <c r="B48" s="131" t="s">
        <v>54</v>
      </c>
      <c r="C48" s="164" t="s">
        <v>70</v>
      </c>
      <c r="D48" s="208"/>
      <c r="E48" s="141" t="s">
        <v>49</v>
      </c>
      <c r="F48" s="208"/>
      <c r="G48" s="147"/>
    </row>
    <row r="49" spans="1:7" s="130" customFormat="1" ht="16" x14ac:dyDescent="0.35">
      <c r="A49" s="108"/>
      <c r="B49" s="131"/>
      <c r="C49" s="164" t="s">
        <v>71</v>
      </c>
      <c r="D49" s="208"/>
      <c r="E49" s="141" t="s">
        <v>49</v>
      </c>
      <c r="F49" s="208"/>
      <c r="G49" s="147"/>
    </row>
    <row r="50" spans="1:7" s="130" customFormat="1" ht="15.75" customHeight="1" x14ac:dyDescent="0.35">
      <c r="A50" s="108"/>
      <c r="B50" s="131"/>
      <c r="C50" s="164" t="s">
        <v>72</v>
      </c>
      <c r="D50" s="208"/>
      <c r="E50" s="141" t="s">
        <v>49</v>
      </c>
      <c r="F50" s="208"/>
      <c r="G50" s="147"/>
    </row>
    <row r="51" spans="1:7" ht="16.5" thickBot="1" x14ac:dyDescent="0.4">
      <c r="B51" s="131"/>
      <c r="C51" s="177" t="s">
        <v>73</v>
      </c>
      <c r="D51" s="104"/>
      <c r="E51" s="141" t="s">
        <v>49</v>
      </c>
      <c r="F51" s="104"/>
      <c r="G51" s="174"/>
    </row>
    <row r="52" spans="1:7" ht="16.5" thickBot="1" x14ac:dyDescent="0.4">
      <c r="B52" s="131" t="s">
        <v>74</v>
      </c>
      <c r="C52" s="178" t="s">
        <v>75</v>
      </c>
      <c r="D52" s="179"/>
      <c r="E52" s="180"/>
      <c r="F52" s="179"/>
      <c r="G52" s="179"/>
    </row>
    <row r="53" spans="1:7" s="130" customFormat="1" ht="16" x14ac:dyDescent="0.35">
      <c r="A53" s="108"/>
      <c r="B53" s="131" t="s">
        <v>74</v>
      </c>
      <c r="C53" s="132" t="s">
        <v>76</v>
      </c>
      <c r="D53" s="208"/>
      <c r="E53" s="133" t="s">
        <v>734</v>
      </c>
      <c r="F53" s="208"/>
      <c r="G53" s="134"/>
    </row>
    <row r="54" spans="1:7" ht="16" x14ac:dyDescent="0.35">
      <c r="B54" s="109"/>
      <c r="C54" s="132" t="s">
        <v>77</v>
      </c>
      <c r="D54" s="208"/>
      <c r="E54" s="133" t="s">
        <v>682</v>
      </c>
      <c r="F54" s="208"/>
      <c r="G54" s="134"/>
    </row>
    <row r="55" spans="1:7" ht="16" x14ac:dyDescent="0.35">
      <c r="B55" s="109"/>
      <c r="C55" s="132" t="s">
        <v>78</v>
      </c>
      <c r="D55" s="208"/>
      <c r="E55" s="408" t="s">
        <v>735</v>
      </c>
      <c r="F55" s="208"/>
      <c r="G55" s="134"/>
    </row>
    <row r="56" spans="1:7" ht="16.5" thickBot="1" x14ac:dyDescent="0.4">
      <c r="B56" s="109"/>
      <c r="C56" s="103"/>
      <c r="D56" s="104"/>
      <c r="E56" s="105"/>
      <c r="F56" s="104"/>
      <c r="G56" s="106"/>
    </row>
    <row r="57" spans="1:7" s="130" customFormat="1" ht="16.5" thickBot="1" x14ac:dyDescent="0.4">
      <c r="A57" s="108"/>
      <c r="B57" s="108"/>
      <c r="C57" s="432"/>
      <c r="D57" s="432"/>
      <c r="E57" s="432"/>
      <c r="F57" s="432"/>
      <c r="G57" s="432"/>
    </row>
    <row r="58" spans="1:7" s="6" customFormat="1" ht="15.5" thickBot="1" x14ac:dyDescent="0.4">
      <c r="A58" s="209"/>
      <c r="B58" s="102"/>
      <c r="C58" s="433"/>
      <c r="D58" s="434"/>
      <c r="E58" s="434"/>
      <c r="F58" s="434"/>
      <c r="G58" s="435"/>
    </row>
    <row r="59" spans="1:7" s="6" customFormat="1" ht="15.5" thickBot="1" x14ac:dyDescent="0.4">
      <c r="A59" s="209"/>
      <c r="B59" s="209"/>
      <c r="C59" s="433"/>
      <c r="D59" s="434"/>
      <c r="E59" s="434"/>
      <c r="F59" s="434"/>
      <c r="G59" s="435"/>
    </row>
    <row r="60" spans="1:7" s="6" customFormat="1" ht="15.5" thickBot="1" x14ac:dyDescent="0.4">
      <c r="B60" s="209"/>
      <c r="C60" s="436"/>
      <c r="D60" s="436"/>
      <c r="E60" s="436"/>
      <c r="F60" s="436"/>
      <c r="G60" s="436"/>
    </row>
    <row r="61" spans="1:7" s="6" customFormat="1" ht="18.75" customHeight="1" x14ac:dyDescent="0.35">
      <c r="B61" s="209"/>
      <c r="C61" s="437" t="s">
        <v>18</v>
      </c>
      <c r="D61" s="437"/>
      <c r="E61" s="437"/>
      <c r="F61" s="437"/>
      <c r="G61" s="437"/>
    </row>
    <row r="62" spans="1:7" s="6" customFormat="1" ht="15" x14ac:dyDescent="0.35">
      <c r="B62" s="209"/>
      <c r="C62" s="419" t="s">
        <v>19</v>
      </c>
      <c r="D62" s="419"/>
      <c r="E62" s="419"/>
      <c r="F62" s="419"/>
      <c r="G62" s="419"/>
    </row>
    <row r="63" spans="1:7" s="6" customFormat="1" ht="15" x14ac:dyDescent="0.35">
      <c r="B63" s="208" t="s">
        <v>20</v>
      </c>
      <c r="C63" s="424" t="s">
        <v>448</v>
      </c>
      <c r="D63" s="424"/>
      <c r="E63" s="424"/>
      <c r="F63" s="424"/>
      <c r="G63" s="424"/>
    </row>
    <row r="64" spans="1:7" ht="16" x14ac:dyDescent="0.35">
      <c r="B64" s="109"/>
      <c r="C64" s="181"/>
      <c r="D64" s="131"/>
      <c r="E64" s="181"/>
      <c r="F64" s="131"/>
      <c r="G64" s="131"/>
    </row>
    <row r="65" spans="2:7" ht="15" customHeight="1" x14ac:dyDescent="0.35">
      <c r="B65" s="109"/>
      <c r="C65" s="182"/>
      <c r="D65" s="182"/>
      <c r="E65" s="182"/>
      <c r="F65" s="182"/>
      <c r="G65" s="109"/>
    </row>
    <row r="66" spans="2:7" ht="15" customHeight="1" x14ac:dyDescent="0.35">
      <c r="C66" s="109"/>
      <c r="D66" s="109"/>
      <c r="E66" s="109"/>
      <c r="F66" s="109"/>
      <c r="G66" s="109"/>
    </row>
    <row r="67" spans="2:7" ht="16" x14ac:dyDescent="0.35">
      <c r="C67" s="425"/>
      <c r="D67" s="425"/>
      <c r="E67" s="425"/>
      <c r="F67" s="425"/>
      <c r="G67" s="425"/>
    </row>
    <row r="68" spans="2:7" ht="16" x14ac:dyDescent="0.35">
      <c r="C68" s="425"/>
      <c r="D68" s="425"/>
      <c r="E68" s="425"/>
      <c r="F68" s="425"/>
      <c r="G68" s="425"/>
    </row>
    <row r="69" spans="2:7" ht="18.75" customHeight="1" x14ac:dyDescent="0.35">
      <c r="C69" s="425"/>
      <c r="D69" s="425"/>
      <c r="E69" s="425"/>
      <c r="F69" s="425"/>
      <c r="G69" s="425"/>
    </row>
    <row r="70" spans="2:7" ht="16" x14ac:dyDescent="0.35">
      <c r="C70" s="425"/>
      <c r="D70" s="425"/>
      <c r="E70" s="425"/>
      <c r="F70" s="425"/>
      <c r="G70" s="425"/>
    </row>
    <row r="71" spans="2:7" ht="16" x14ac:dyDescent="0.35">
      <c r="C71" s="182"/>
      <c r="D71" s="182"/>
      <c r="E71" s="182"/>
      <c r="F71" s="182"/>
      <c r="G71" s="109"/>
    </row>
    <row r="72" spans="2:7" ht="16" x14ac:dyDescent="0.35">
      <c r="C72" s="423"/>
      <c r="D72" s="423"/>
      <c r="E72" s="423"/>
      <c r="F72" s="109"/>
      <c r="G72" s="109"/>
    </row>
    <row r="73" spans="2:7" ht="16" x14ac:dyDescent="0.35">
      <c r="C73" s="423"/>
      <c r="D73" s="423"/>
      <c r="E73" s="423"/>
      <c r="F73" s="109"/>
      <c r="G73" s="109"/>
    </row>
    <row r="74" spans="2:7" ht="16" x14ac:dyDescent="0.35">
      <c r="C74" s="109"/>
      <c r="D74" s="109"/>
      <c r="E74" s="109"/>
      <c r="F74" s="109"/>
      <c r="G74" s="109"/>
    </row>
    <row r="75" spans="2:7" ht="16" x14ac:dyDescent="0.35"/>
    <row r="76" spans="2:7" ht="16" x14ac:dyDescent="0.35"/>
    <row r="77" spans="2:7" ht="16" x14ac:dyDescent="0.35"/>
    <row r="78" spans="2:7" ht="16" x14ac:dyDescent="0.35"/>
    <row r="79" spans="2:7" ht="16" x14ac:dyDescent="0.35"/>
    <row r="80" spans="2:7" ht="16" x14ac:dyDescent="0.35"/>
    <row r="81" ht="16" x14ac:dyDescent="0.35"/>
    <row r="82" ht="16" x14ac:dyDescent="0.35"/>
    <row r="83" ht="16" x14ac:dyDescent="0.35"/>
    <row r="84" ht="16" x14ac:dyDescent="0.35"/>
    <row r="85" ht="16" x14ac:dyDescent="0.35"/>
    <row r="86" ht="16" x14ac:dyDescent="0.35"/>
    <row r="87" ht="16" x14ac:dyDescent="0.35"/>
    <row r="88" ht="16" x14ac:dyDescent="0.35"/>
    <row r="89" ht="16" x14ac:dyDescent="0.35"/>
    <row r="90" ht="16" x14ac:dyDescent="0.35"/>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count="1">
    <dataValidation type="whole" showInputMessage="1" showErrorMessage="1" sqref="G56 E56 G21 D8:E13 E35:E36 E21" xr:uid="{00000000-0002-0000-0100-000003000000}">
      <formula1>999999</formula1>
      <formula2>99999999</formula2>
    </dataValidation>
  </dataValidations>
  <hyperlinks>
    <hyperlink ref="C44" r:id="rId1" display="Reporting currency (ISO-4217)" xr:uid="{00000000-0004-0000-0100-000000000000}"/>
    <hyperlink ref="C47" r:id="rId2" location="r4-7" display="Exigence ITIE 4.7 : Désagrégation" xr:uid="{00000000-0004-0000-0100-000001000000}"/>
    <hyperlink ref="C32" r:id="rId3" location="r7-2" display="Public debate (Requirement 7.1)" xr:uid="{00000000-0004-0000-0100-000003000000}"/>
    <hyperlink ref="E55" r:id="rId4" xr:uid="{0704996E-EC45-4C75-A36B-8728520E52C8}"/>
    <hyperlink ref="E28" r:id="rId5" xr:uid="{B4672F55-707F-414D-96E7-1CC857247484}"/>
    <hyperlink ref="E34" r:id="rId6" xr:uid="{CFDDE8D9-D375-4992-846D-CB668ECF3528}"/>
  </hyperlinks>
  <pageMargins left="0.23622047244094491" right="0.23622047244094491" top="0.74803149606299213" bottom="0.74803149606299213" header="0.31496062992125984" footer="0.31496062992125984"/>
  <pageSetup paperSize="8" scale="77" fitToHeight="2" orientation="portrait" horizontalDpi="2400" verticalDpi="2400"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S14"/>
  <sheetViews>
    <sheetView topLeftCell="A4" zoomScale="55" zoomScaleNormal="55" workbookViewId="0">
      <selection activeCell="D13" sqref="D13"/>
    </sheetView>
  </sheetViews>
  <sheetFormatPr baseColWidth="10" defaultColWidth="10.5" defaultRowHeight="15.5" x14ac:dyDescent="0.35"/>
  <cols>
    <col min="1" max="1" width="14.83203125" customWidth="1"/>
    <col min="2" max="2" width="48" customWidth="1"/>
    <col min="3" max="3" width="3" customWidth="1"/>
    <col min="4" max="4" width="30.33203125" customWidth="1"/>
    <col min="5" max="5" width="3" customWidth="1"/>
    <col min="6" max="6" width="24.08203125" customWidth="1"/>
    <col min="7" max="7" width="3" customWidth="1"/>
    <col min="8" max="8" width="19.08203125" customWidth="1"/>
    <col min="9" max="9" width="3" customWidth="1"/>
    <col min="10" max="10" width="5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296</v>
      </c>
    </row>
    <row r="3" spans="1:19" s="32" customFormat="1" ht="135" x14ac:dyDescent="0.35">
      <c r="A3" s="207" t="s">
        <v>297</v>
      </c>
      <c r="B3" s="51" t="s">
        <v>298</v>
      </c>
      <c r="D3" s="507" t="s">
        <v>844</v>
      </c>
      <c r="F3" s="52"/>
      <c r="H3" s="52"/>
      <c r="J3" s="412"/>
      <c r="L3" s="31"/>
      <c r="N3" s="31"/>
      <c r="P3" s="31"/>
      <c r="R3" s="31"/>
    </row>
    <row r="4" spans="1:19" s="30" customFormat="1" ht="19" x14ac:dyDescent="0.35">
      <c r="A4" s="50"/>
      <c r="B4" s="41"/>
      <c r="D4" s="41"/>
      <c r="F4" s="41"/>
      <c r="H4" s="41"/>
      <c r="J4" s="413"/>
      <c r="L4" s="42"/>
    </row>
    <row r="5" spans="1:19" s="277" customFormat="1" ht="96" x14ac:dyDescent="0.35">
      <c r="A5" s="282"/>
      <c r="B5" s="276" t="s">
        <v>80</v>
      </c>
      <c r="D5" s="278" t="s">
        <v>81</v>
      </c>
      <c r="E5" s="279"/>
      <c r="F5" s="278" t="s">
        <v>82</v>
      </c>
      <c r="G5" s="279"/>
      <c r="H5" s="278" t="s">
        <v>83</v>
      </c>
      <c r="J5" s="278" t="s">
        <v>84</v>
      </c>
      <c r="K5" s="279"/>
      <c r="L5" s="280" t="s">
        <v>85</v>
      </c>
      <c r="M5" s="279"/>
      <c r="N5" s="280" t="s">
        <v>86</v>
      </c>
      <c r="O5" s="279"/>
      <c r="P5" s="280" t="s">
        <v>87</v>
      </c>
      <c r="Q5" s="279"/>
      <c r="R5" s="280" t="s">
        <v>88</v>
      </c>
      <c r="S5" s="279"/>
    </row>
    <row r="6" spans="1:19" s="30" customFormat="1" ht="19" x14ac:dyDescent="0.35">
      <c r="A6" s="50"/>
      <c r="B6" s="41"/>
      <c r="D6" s="41"/>
      <c r="F6" s="41"/>
      <c r="H6" s="41"/>
      <c r="J6" s="413"/>
      <c r="L6" s="42"/>
      <c r="N6" s="42"/>
      <c r="P6" s="42"/>
      <c r="R6" s="42"/>
    </row>
    <row r="7" spans="1:19" s="32" customFormat="1" ht="30" x14ac:dyDescent="0.35">
      <c r="A7" s="207" t="s">
        <v>104</v>
      </c>
      <c r="B7" s="51" t="s">
        <v>299</v>
      </c>
      <c r="D7" s="9" t="s">
        <v>49</v>
      </c>
      <c r="F7" s="52"/>
      <c r="H7" s="52"/>
      <c r="J7" s="43"/>
      <c r="L7" s="31"/>
      <c r="M7" s="30"/>
      <c r="N7" s="31"/>
      <c r="O7" s="30"/>
      <c r="P7" s="31"/>
      <c r="Q7" s="30"/>
      <c r="R7" s="31"/>
    </row>
    <row r="8" spans="1:19" s="30" customFormat="1" ht="19" x14ac:dyDescent="0.35">
      <c r="A8" s="50"/>
      <c r="B8" s="41"/>
      <c r="D8" s="41"/>
      <c r="F8" s="41"/>
      <c r="H8" s="41"/>
      <c r="J8" s="42"/>
      <c r="L8" s="42"/>
      <c r="N8" s="42"/>
      <c r="P8" s="42"/>
      <c r="R8" s="42"/>
    </row>
    <row r="9" spans="1:19" s="8" customFormat="1" ht="30" x14ac:dyDescent="0.35">
      <c r="A9" s="13"/>
      <c r="B9" s="48" t="s">
        <v>300</v>
      </c>
      <c r="D9" s="9" t="s">
        <v>690</v>
      </c>
      <c r="F9" s="9" t="str">
        <f>IF(D9=[2]Lists!$K$4,"&lt; Input URL to data source &gt;",IF(D9=[2]Lists!$K$5,"&lt; Reference section in EITI Report or URL &gt;",IF(D9=[2]Lists!$K$6,"&lt; Reference evidence of non-applicability &gt;","")))</f>
        <v/>
      </c>
      <c r="G9" s="30"/>
      <c r="H9" s="9" t="s">
        <v>720</v>
      </c>
      <c r="I9" s="30"/>
      <c r="J9" s="451" t="s">
        <v>843</v>
      </c>
      <c r="K9" s="30"/>
      <c r="L9" s="31"/>
      <c r="M9" s="30"/>
      <c r="N9" s="31"/>
      <c r="O9" s="30"/>
      <c r="P9" s="31"/>
      <c r="Q9" s="30"/>
      <c r="R9" s="31"/>
      <c r="S9" s="30"/>
    </row>
    <row r="10" spans="1:19" s="8" customFormat="1" ht="30" x14ac:dyDescent="0.35">
      <c r="A10" s="13"/>
      <c r="B10" s="54" t="s">
        <v>301</v>
      </c>
      <c r="D10" s="415">
        <f>+(10464862924)/1000000000</f>
        <v>10.464862924</v>
      </c>
      <c r="F10" s="9" t="s">
        <v>842</v>
      </c>
      <c r="G10" s="32"/>
      <c r="H10" s="9" t="s">
        <v>716</v>
      </c>
      <c r="I10" s="32"/>
      <c r="J10" s="441"/>
      <c r="K10" s="32"/>
      <c r="L10" s="31"/>
      <c r="M10" s="32"/>
      <c r="N10" s="31"/>
      <c r="O10" s="32"/>
      <c r="P10" s="31"/>
      <c r="Q10" s="32"/>
      <c r="R10" s="31"/>
      <c r="S10" s="32"/>
    </row>
    <row r="11" spans="1:19" s="8" customFormat="1" ht="45" x14ac:dyDescent="0.35">
      <c r="A11" s="13"/>
      <c r="B11" s="54" t="s">
        <v>302</v>
      </c>
      <c r="D11" s="9" t="s">
        <v>690</v>
      </c>
      <c r="F11" s="9" t="s">
        <v>689</v>
      </c>
      <c r="G11" s="32"/>
      <c r="H11" s="9" t="s">
        <v>716</v>
      </c>
      <c r="I11" s="32"/>
      <c r="J11" s="441"/>
      <c r="K11" s="32"/>
      <c r="L11" s="31"/>
      <c r="M11" s="32"/>
      <c r="N11" s="31"/>
      <c r="O11" s="32"/>
      <c r="P11" s="31"/>
      <c r="Q11" s="32"/>
      <c r="R11" s="31"/>
      <c r="S11" s="32"/>
    </row>
    <row r="12" spans="1:19" s="8" customFormat="1" ht="60" x14ac:dyDescent="0.35">
      <c r="A12" s="13"/>
      <c r="B12" s="54" t="s">
        <v>303</v>
      </c>
      <c r="D12" s="9" t="s">
        <v>690</v>
      </c>
      <c r="F12" s="9" t="s">
        <v>689</v>
      </c>
      <c r="G12" s="32"/>
      <c r="H12" s="9" t="s">
        <v>716</v>
      </c>
      <c r="I12" s="32"/>
      <c r="J12" s="441"/>
      <c r="K12" s="32"/>
      <c r="L12" s="31"/>
      <c r="M12" s="32"/>
      <c r="N12" s="31"/>
      <c r="O12" s="32"/>
      <c r="P12" s="31"/>
      <c r="Q12" s="32"/>
      <c r="R12" s="31"/>
      <c r="S12" s="32"/>
    </row>
    <row r="13" spans="1:19" s="8" customFormat="1" ht="137.5" customHeight="1" x14ac:dyDescent="0.35">
      <c r="A13" s="13"/>
      <c r="B13" s="54" t="s">
        <v>304</v>
      </c>
      <c r="D13" s="9" t="s">
        <v>49</v>
      </c>
      <c r="F13" s="9"/>
      <c r="G13" s="32"/>
      <c r="H13" s="9" t="s">
        <v>793</v>
      </c>
      <c r="I13" s="32"/>
      <c r="J13" s="442"/>
      <c r="K13" s="32"/>
      <c r="L13" s="31"/>
      <c r="M13" s="32"/>
      <c r="N13" s="31"/>
      <c r="O13" s="32"/>
      <c r="P13" s="31"/>
      <c r="Q13" s="32"/>
      <c r="R13" s="31"/>
      <c r="S13" s="32"/>
    </row>
    <row r="14" spans="1:19" s="10" customFormat="1" x14ac:dyDescent="0.35">
      <c r="A14" s="55"/>
    </row>
  </sheetData>
  <mergeCells count="1">
    <mergeCell ref="J9:J13"/>
  </mergeCells>
  <pageMargins left="0.23622047244094491" right="0.23622047244094491"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S12"/>
  <sheetViews>
    <sheetView zoomScale="55" zoomScaleNormal="55" workbookViewId="0">
      <selection activeCell="C3" sqref="C3"/>
    </sheetView>
  </sheetViews>
  <sheetFormatPr baseColWidth="10" defaultColWidth="10.5" defaultRowHeight="15.5" x14ac:dyDescent="0.35"/>
  <cols>
    <col min="1" max="1" width="17.83203125" customWidth="1"/>
    <col min="2" max="2" width="44" customWidth="1"/>
    <col min="3" max="3" width="3" customWidth="1"/>
    <col min="4" max="4" width="25.83203125" customWidth="1"/>
    <col min="5" max="5" width="3" customWidth="1"/>
    <col min="6" max="6" width="25.83203125" customWidth="1"/>
    <col min="7" max="7" width="3" customWidth="1"/>
    <col min="8" max="8" width="25.832031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305</v>
      </c>
    </row>
    <row r="3" spans="1:19" s="32" customFormat="1" ht="165" x14ac:dyDescent="0.35">
      <c r="A3" s="207" t="s">
        <v>306</v>
      </c>
      <c r="B3" s="51" t="s">
        <v>307</v>
      </c>
      <c r="D3" s="507" t="s">
        <v>845</v>
      </c>
      <c r="F3" s="52"/>
      <c r="H3" s="52"/>
      <c r="J3" s="410"/>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30" customFormat="1" ht="75" x14ac:dyDescent="0.35">
      <c r="A7" s="50"/>
      <c r="B7" s="74" t="s">
        <v>308</v>
      </c>
      <c r="D7" s="9" t="s">
        <v>730</v>
      </c>
      <c r="F7" s="9" t="s">
        <v>689</v>
      </c>
      <c r="H7" s="9" t="s">
        <v>794</v>
      </c>
      <c r="J7" s="451" t="s">
        <v>849</v>
      </c>
      <c r="L7" s="31"/>
      <c r="N7" s="31"/>
      <c r="P7" s="31"/>
      <c r="R7" s="31"/>
    </row>
    <row r="8" spans="1:19" s="30" customFormat="1" ht="60" x14ac:dyDescent="0.35">
      <c r="A8" s="50"/>
      <c r="B8" s="48" t="s">
        <v>309</v>
      </c>
      <c r="D8" s="9" t="s">
        <v>730</v>
      </c>
      <c r="F8" s="9" t="s">
        <v>731</v>
      </c>
      <c r="H8" s="9" t="s">
        <v>795</v>
      </c>
      <c r="J8" s="500"/>
      <c r="L8" s="31"/>
      <c r="N8" s="31"/>
      <c r="P8" s="31"/>
      <c r="R8" s="31"/>
    </row>
    <row r="9" spans="1:19" s="30" customFormat="1" ht="45" x14ac:dyDescent="0.35">
      <c r="A9" s="50"/>
      <c r="B9" s="48" t="s">
        <v>310</v>
      </c>
      <c r="D9" s="9" t="s">
        <v>730</v>
      </c>
      <c r="F9" s="9" t="s">
        <v>689</v>
      </c>
      <c r="H9" s="9" t="s">
        <v>795</v>
      </c>
      <c r="J9" s="500"/>
      <c r="L9" s="31"/>
      <c r="N9" s="31"/>
      <c r="P9" s="31"/>
      <c r="R9" s="31"/>
    </row>
    <row r="10" spans="1:19" s="30" customFormat="1" ht="62" x14ac:dyDescent="0.35">
      <c r="A10" s="50"/>
      <c r="B10" s="48" t="s">
        <v>311</v>
      </c>
      <c r="D10" s="9" t="s">
        <v>730</v>
      </c>
      <c r="F10" s="404" t="s">
        <v>848</v>
      </c>
      <c r="H10" s="9" t="s">
        <v>795</v>
      </c>
      <c r="J10" s="500"/>
      <c r="L10" s="31"/>
      <c r="N10" s="31"/>
      <c r="P10" s="31"/>
      <c r="R10" s="31"/>
    </row>
    <row r="11" spans="1:19" s="30" customFormat="1" ht="45" x14ac:dyDescent="0.35">
      <c r="A11" s="50"/>
      <c r="B11" s="48" t="s">
        <v>312</v>
      </c>
      <c r="D11" s="9" t="s">
        <v>730</v>
      </c>
      <c r="F11" s="9" t="s">
        <v>689</v>
      </c>
      <c r="H11" s="9" t="s">
        <v>795</v>
      </c>
      <c r="J11" s="501"/>
      <c r="L11" s="31"/>
      <c r="N11" s="31"/>
      <c r="P11" s="31"/>
      <c r="R11" s="31"/>
    </row>
    <row r="12" spans="1:19" s="10" customFormat="1" ht="30" x14ac:dyDescent="0.35">
      <c r="A12" s="55"/>
      <c r="B12" s="74" t="s">
        <v>313</v>
      </c>
      <c r="D12" s="403">
        <v>0.20080000000000001</v>
      </c>
    </row>
  </sheetData>
  <mergeCells count="1">
    <mergeCell ref="J7:J11"/>
  </mergeCells>
  <hyperlinks>
    <hyperlink ref="F10" r:id="rId1" xr:uid="{A7FAE107-14EB-44EA-B314-689CFCF157C1}"/>
  </hyperlinks>
  <pageMargins left="0.7" right="0.7" top="0.75" bottom="0.75" header="0.3" footer="0.3"/>
  <pageSetup paperSize="8"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10"/>
  <sheetViews>
    <sheetView topLeftCell="A4" zoomScale="70" zoomScaleNormal="70" workbookViewId="0">
      <selection activeCell="J7" sqref="J7:J9"/>
    </sheetView>
  </sheetViews>
  <sheetFormatPr baseColWidth="10" defaultColWidth="10.5" defaultRowHeight="15.5" x14ac:dyDescent="0.35"/>
  <cols>
    <col min="1" max="1" width="17.5" customWidth="1"/>
    <col min="2" max="2" width="38" customWidth="1"/>
    <col min="3" max="3" width="3.33203125" customWidth="1"/>
    <col min="4" max="4" width="26" customWidth="1"/>
    <col min="5" max="5" width="3.33203125" customWidth="1"/>
    <col min="6" max="6" width="26" customWidth="1"/>
    <col min="7" max="7" width="3.33203125" customWidth="1"/>
    <col min="8" max="8" width="26" customWidth="1"/>
    <col min="9" max="9" width="3.3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314</v>
      </c>
    </row>
    <row r="3" spans="1:19" s="32" customFormat="1" ht="120" x14ac:dyDescent="0.35">
      <c r="A3" s="207" t="s">
        <v>315</v>
      </c>
      <c r="B3" s="51" t="s">
        <v>316</v>
      </c>
      <c r="D3" s="9" t="s">
        <v>749</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8" customFormat="1" ht="45" x14ac:dyDescent="0.4">
      <c r="A7" s="13"/>
      <c r="B7" s="74" t="s">
        <v>317</v>
      </c>
      <c r="D7" s="9">
        <v>2</v>
      </c>
      <c r="E7" s="77"/>
      <c r="F7" s="9"/>
      <c r="G7" s="77"/>
      <c r="H7" s="9"/>
      <c r="I7" s="30"/>
      <c r="J7" s="451"/>
      <c r="K7" s="30"/>
      <c r="L7" s="31"/>
      <c r="M7" s="30"/>
      <c r="N7" s="31"/>
      <c r="O7" s="30"/>
      <c r="P7" s="31"/>
      <c r="Q7" s="30"/>
      <c r="R7" s="31"/>
      <c r="S7" s="30"/>
    </row>
    <row r="8" spans="1:19" s="77" customFormat="1" ht="30" x14ac:dyDescent="0.4">
      <c r="A8" s="76"/>
      <c r="B8" s="74" t="s">
        <v>318</v>
      </c>
      <c r="D8" s="9" t="s">
        <v>49</v>
      </c>
      <c r="F8" s="9" t="s">
        <v>689</v>
      </c>
      <c r="H8" s="9" t="s">
        <v>705</v>
      </c>
      <c r="J8" s="500"/>
      <c r="K8" s="78"/>
      <c r="L8" s="31"/>
      <c r="M8" s="78"/>
      <c r="N8" s="31"/>
      <c r="O8" s="78"/>
      <c r="P8" s="31"/>
      <c r="Q8" s="78"/>
      <c r="R8" s="31"/>
    </row>
    <row r="9" spans="1:19" s="77" customFormat="1" ht="52.5" customHeight="1" x14ac:dyDescent="0.4">
      <c r="A9" s="76"/>
      <c r="B9" s="79" t="s">
        <v>319</v>
      </c>
      <c r="D9" s="9" t="s">
        <v>49</v>
      </c>
      <c r="F9" s="9" t="s">
        <v>689</v>
      </c>
      <c r="H9" s="9"/>
      <c r="J9" s="501"/>
      <c r="K9" s="78"/>
      <c r="L9" s="31"/>
      <c r="M9" s="78"/>
      <c r="N9" s="31"/>
      <c r="O9" s="78"/>
      <c r="P9" s="31"/>
      <c r="Q9" s="78"/>
      <c r="R9" s="31"/>
    </row>
    <row r="10" spans="1:19" s="10" customFormat="1" x14ac:dyDescent="0.35">
      <c r="A10" s="55"/>
    </row>
  </sheetData>
  <mergeCells count="1">
    <mergeCell ref="J7:J9"/>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S26"/>
  <sheetViews>
    <sheetView topLeftCell="B1" zoomScale="55" zoomScaleNormal="55" workbookViewId="0">
      <selection activeCell="D3" sqref="D3"/>
    </sheetView>
  </sheetViews>
  <sheetFormatPr baseColWidth="10" defaultColWidth="10.5" defaultRowHeight="15.5" x14ac:dyDescent="0.35"/>
  <cols>
    <col min="1" max="1" width="22" customWidth="1"/>
    <col min="2" max="2" width="51.5" customWidth="1"/>
    <col min="3" max="3" width="3" customWidth="1"/>
    <col min="4" max="4" width="26.83203125" customWidth="1"/>
    <col min="5" max="5" width="3" customWidth="1"/>
    <col min="6" max="6" width="24.5" customWidth="1"/>
    <col min="7" max="7" width="3" customWidth="1"/>
    <col min="8" max="8" width="24.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320</v>
      </c>
    </row>
    <row r="3" spans="1:19" s="32" customFormat="1" ht="165" x14ac:dyDescent="0.35">
      <c r="A3" s="207" t="s">
        <v>321</v>
      </c>
      <c r="B3" s="51" t="s">
        <v>322</v>
      </c>
      <c r="D3" s="9" t="s">
        <v>749</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8" customFormat="1" ht="60" x14ac:dyDescent="0.35">
      <c r="A7" s="13"/>
      <c r="B7" s="80" t="s">
        <v>323</v>
      </c>
      <c r="D7" s="9" t="s">
        <v>690</v>
      </c>
      <c r="F7" s="9" t="s">
        <v>689</v>
      </c>
      <c r="G7" s="30"/>
      <c r="H7" s="9" t="s">
        <v>797</v>
      </c>
      <c r="I7" s="30"/>
      <c r="J7" s="451" t="s">
        <v>846</v>
      </c>
      <c r="K7" s="30"/>
      <c r="L7" s="31"/>
      <c r="M7" s="30"/>
      <c r="N7" s="31"/>
      <c r="O7" s="30"/>
      <c r="P7" s="31"/>
      <c r="Q7" s="30"/>
      <c r="R7" s="31"/>
      <c r="S7" s="30"/>
    </row>
    <row r="8" spans="1:19" s="8" customFormat="1" ht="45" x14ac:dyDescent="0.35">
      <c r="A8" s="13"/>
      <c r="B8" s="80" t="s">
        <v>324</v>
      </c>
      <c r="D8" s="9" t="s">
        <v>690</v>
      </c>
      <c r="F8" s="9" t="s">
        <v>689</v>
      </c>
      <c r="G8" s="32"/>
      <c r="H8" s="9" t="s">
        <v>798</v>
      </c>
      <c r="I8" s="32"/>
      <c r="J8" s="441"/>
      <c r="K8" s="32"/>
      <c r="L8" s="31"/>
      <c r="M8" s="32"/>
      <c r="N8" s="31"/>
      <c r="O8" s="32"/>
      <c r="P8" s="31"/>
      <c r="Q8" s="32"/>
      <c r="R8" s="31"/>
      <c r="S8" s="32"/>
    </row>
    <row r="9" spans="1:19" s="8" customFormat="1" ht="30" x14ac:dyDescent="0.35">
      <c r="A9" s="13"/>
      <c r="B9" s="80" t="s">
        <v>325</v>
      </c>
      <c r="D9" s="9" t="s">
        <v>690</v>
      </c>
      <c r="F9" s="9" t="s">
        <v>689</v>
      </c>
      <c r="G9" s="30"/>
      <c r="H9" s="9" t="s">
        <v>708</v>
      </c>
      <c r="I9" s="30"/>
      <c r="J9" s="441"/>
      <c r="K9" s="30"/>
      <c r="L9" s="31"/>
      <c r="M9" s="30"/>
      <c r="N9" s="31"/>
      <c r="O9" s="30"/>
      <c r="P9" s="31"/>
      <c r="Q9" s="30"/>
      <c r="R9" s="31"/>
      <c r="S9" s="30"/>
    </row>
    <row r="10" spans="1:19" s="8" customFormat="1" ht="62" x14ac:dyDescent="0.35">
      <c r="A10" s="13"/>
      <c r="B10" s="80" t="s">
        <v>326</v>
      </c>
      <c r="D10" s="9" t="s">
        <v>692</v>
      </c>
      <c r="F10" s="404" t="s">
        <v>717</v>
      </c>
      <c r="G10" s="32"/>
      <c r="H10" s="9" t="s">
        <v>708</v>
      </c>
      <c r="I10" s="32"/>
      <c r="J10" s="441"/>
      <c r="K10" s="32"/>
      <c r="L10" s="31"/>
      <c r="M10" s="32"/>
      <c r="N10" s="31"/>
      <c r="O10" s="32"/>
      <c r="P10" s="31"/>
      <c r="Q10" s="32"/>
      <c r="R10" s="31"/>
      <c r="S10" s="32"/>
    </row>
    <row r="11" spans="1:19" s="8" customFormat="1" ht="30" x14ac:dyDescent="0.35">
      <c r="A11" s="13"/>
      <c r="B11" s="80" t="s">
        <v>327</v>
      </c>
      <c r="D11" s="9" t="s">
        <v>690</v>
      </c>
      <c r="F11" s="9" t="s">
        <v>689</v>
      </c>
      <c r="G11" s="30"/>
      <c r="H11" s="9" t="s">
        <v>710</v>
      </c>
      <c r="I11" s="30"/>
      <c r="J11" s="441"/>
      <c r="K11" s="30"/>
      <c r="L11" s="31"/>
      <c r="M11" s="30"/>
      <c r="N11" s="31"/>
      <c r="O11" s="30"/>
      <c r="P11" s="31"/>
      <c r="Q11" s="30"/>
      <c r="R11" s="31"/>
      <c r="S11" s="30"/>
    </row>
    <row r="12" spans="1:19" s="8" customFormat="1" x14ac:dyDescent="0.35">
      <c r="A12" s="13"/>
      <c r="B12" s="80" t="s">
        <v>328</v>
      </c>
      <c r="D12" s="9" t="s">
        <v>690</v>
      </c>
      <c r="F12" s="9" t="s">
        <v>689</v>
      </c>
      <c r="G12" s="34"/>
      <c r="H12" s="9" t="s">
        <v>710</v>
      </c>
      <c r="I12" s="34"/>
      <c r="J12" s="441"/>
      <c r="K12" s="34"/>
      <c r="L12" s="31"/>
      <c r="M12" s="34"/>
      <c r="N12" s="31"/>
      <c r="O12" s="34"/>
      <c r="P12" s="31"/>
      <c r="Q12" s="34"/>
      <c r="R12" s="31"/>
      <c r="S12" s="34"/>
    </row>
    <row r="13" spans="1:19" s="68" customFormat="1" ht="45" x14ac:dyDescent="0.35">
      <c r="A13" s="67"/>
      <c r="B13" s="82" t="s">
        <v>329</v>
      </c>
      <c r="D13" s="9" t="s">
        <v>49</v>
      </c>
      <c r="F13" s="9" t="s">
        <v>689</v>
      </c>
      <c r="G13" s="71"/>
      <c r="H13" s="70" t="s">
        <v>718</v>
      </c>
      <c r="I13" s="71"/>
      <c r="J13" s="441"/>
      <c r="K13" s="71"/>
      <c r="L13" s="72"/>
      <c r="M13" s="71"/>
      <c r="N13" s="72"/>
      <c r="O13" s="71"/>
      <c r="P13" s="72"/>
      <c r="Q13" s="71"/>
      <c r="R13" s="72"/>
      <c r="S13" s="71"/>
    </row>
    <row r="14" spans="1:19" s="68" customFormat="1" ht="30" x14ac:dyDescent="0.35">
      <c r="A14" s="67"/>
      <c r="B14" s="54" t="s">
        <v>330</v>
      </c>
      <c r="D14" s="9" t="s">
        <v>49</v>
      </c>
      <c r="F14" s="9" t="s">
        <v>689</v>
      </c>
      <c r="G14" s="71"/>
      <c r="H14" s="70" t="s">
        <v>719</v>
      </c>
      <c r="I14" s="71"/>
      <c r="J14" s="441"/>
      <c r="K14" s="71"/>
      <c r="L14" s="72"/>
      <c r="M14" s="71"/>
      <c r="N14" s="72"/>
      <c r="O14" s="71"/>
      <c r="P14" s="72"/>
      <c r="Q14" s="71"/>
      <c r="R14" s="72"/>
      <c r="S14" s="71"/>
    </row>
    <row r="15" spans="1:19" s="68" customFormat="1" ht="45" x14ac:dyDescent="0.35">
      <c r="A15" s="67"/>
      <c r="B15" s="54" t="s">
        <v>331</v>
      </c>
      <c r="D15" s="9" t="s">
        <v>49</v>
      </c>
      <c r="F15" s="9" t="s">
        <v>689</v>
      </c>
      <c r="G15" s="71"/>
      <c r="H15" s="9" t="s">
        <v>798</v>
      </c>
      <c r="I15" s="71"/>
      <c r="J15" s="441"/>
      <c r="K15" s="71"/>
      <c r="L15" s="72"/>
      <c r="M15" s="71"/>
      <c r="N15" s="72"/>
      <c r="O15" s="71"/>
      <c r="P15" s="72"/>
      <c r="Q15" s="71"/>
      <c r="R15" s="72"/>
      <c r="S15" s="71"/>
    </row>
    <row r="16" spans="1:19" s="68" customFormat="1" ht="90" x14ac:dyDescent="0.35">
      <c r="A16" s="67"/>
      <c r="B16" s="54" t="s">
        <v>332</v>
      </c>
      <c r="D16" s="9" t="s">
        <v>49</v>
      </c>
      <c r="F16" s="9" t="s">
        <v>689</v>
      </c>
      <c r="G16" s="71"/>
      <c r="H16" s="70" t="s">
        <v>718</v>
      </c>
      <c r="I16" s="71"/>
      <c r="J16" s="441"/>
      <c r="K16" s="71"/>
      <c r="L16" s="72"/>
      <c r="M16" s="71"/>
      <c r="N16" s="72"/>
      <c r="O16" s="71"/>
      <c r="P16" s="72"/>
      <c r="Q16" s="71"/>
      <c r="R16" s="72"/>
      <c r="S16" s="71"/>
    </row>
    <row r="17" spans="1:19" s="68" customFormat="1" ht="45" x14ac:dyDescent="0.35">
      <c r="A17" s="67"/>
      <c r="B17" s="54" t="s">
        <v>333</v>
      </c>
      <c r="D17" s="9" t="s">
        <v>49</v>
      </c>
      <c r="F17" s="9" t="s">
        <v>689</v>
      </c>
      <c r="G17" s="71"/>
      <c r="H17" s="9" t="s">
        <v>718</v>
      </c>
      <c r="I17" s="71"/>
      <c r="J17" s="441"/>
      <c r="K17" s="71"/>
      <c r="L17" s="72"/>
      <c r="M17" s="71"/>
      <c r="N17" s="72"/>
      <c r="O17" s="71"/>
      <c r="P17" s="72"/>
      <c r="Q17" s="71"/>
      <c r="R17" s="72"/>
      <c r="S17" s="71"/>
    </row>
    <row r="18" spans="1:19" s="68" customFormat="1" ht="75" x14ac:dyDescent="0.35">
      <c r="A18" s="67"/>
      <c r="B18" s="54" t="s">
        <v>334</v>
      </c>
      <c r="D18" s="9" t="s">
        <v>49</v>
      </c>
      <c r="F18" s="9" t="s">
        <v>689</v>
      </c>
      <c r="G18" s="71"/>
      <c r="H18" s="9" t="s">
        <v>710</v>
      </c>
      <c r="I18" s="71"/>
      <c r="J18" s="441"/>
      <c r="K18" s="71"/>
      <c r="L18" s="72"/>
      <c r="M18" s="71"/>
      <c r="N18" s="72"/>
      <c r="O18" s="71"/>
      <c r="P18" s="72"/>
      <c r="Q18" s="71"/>
      <c r="R18" s="72"/>
      <c r="S18" s="71"/>
    </row>
    <row r="19" spans="1:19" s="68" customFormat="1" ht="60" x14ac:dyDescent="0.35">
      <c r="A19" s="67"/>
      <c r="B19" s="54" t="s">
        <v>335</v>
      </c>
      <c r="D19" s="9" t="s">
        <v>49</v>
      </c>
      <c r="F19" s="9" t="s">
        <v>689</v>
      </c>
      <c r="G19" s="71"/>
      <c r="H19" s="70" t="s">
        <v>799</v>
      </c>
      <c r="I19" s="71"/>
      <c r="J19" s="441"/>
      <c r="K19" s="71"/>
      <c r="L19" s="72"/>
      <c r="M19" s="71"/>
      <c r="N19" s="72"/>
      <c r="O19" s="71"/>
      <c r="P19" s="72"/>
      <c r="Q19" s="71"/>
      <c r="R19" s="72"/>
      <c r="S19" s="71"/>
    </row>
    <row r="20" spans="1:19" s="68" customFormat="1" ht="45" x14ac:dyDescent="0.35">
      <c r="A20" s="67"/>
      <c r="B20" s="54" t="s">
        <v>336</v>
      </c>
      <c r="D20" s="9" t="s">
        <v>49</v>
      </c>
      <c r="F20" s="9"/>
      <c r="G20" s="71"/>
      <c r="H20" s="70"/>
      <c r="I20" s="71"/>
      <c r="J20" s="441"/>
      <c r="K20" s="71"/>
      <c r="L20" s="72"/>
      <c r="M20" s="71"/>
      <c r="N20" s="72"/>
      <c r="O20" s="71"/>
      <c r="P20" s="72"/>
      <c r="Q20" s="71"/>
      <c r="R20" s="72"/>
      <c r="S20" s="71"/>
    </row>
    <row r="21" spans="1:19" s="68" customFormat="1" ht="90" x14ac:dyDescent="0.35">
      <c r="A21" s="67"/>
      <c r="B21" s="82" t="s">
        <v>337</v>
      </c>
      <c r="D21" s="9" t="s">
        <v>247</v>
      </c>
      <c r="F21" s="70"/>
      <c r="G21" s="71"/>
      <c r="H21" s="70"/>
      <c r="I21" s="71"/>
      <c r="J21" s="441"/>
      <c r="K21" s="71"/>
      <c r="L21" s="72"/>
      <c r="M21" s="71"/>
      <c r="N21" s="72"/>
      <c r="O21" s="71"/>
      <c r="P21" s="72"/>
      <c r="Q21" s="71"/>
      <c r="R21" s="72"/>
      <c r="S21" s="71"/>
    </row>
    <row r="22" spans="1:19" s="68" customFormat="1" ht="45" x14ac:dyDescent="0.35">
      <c r="A22" s="67"/>
      <c r="B22" s="54" t="s">
        <v>338</v>
      </c>
      <c r="D22" s="9" t="s">
        <v>689</v>
      </c>
      <c r="F22" s="9" t="s">
        <v>689</v>
      </c>
      <c r="G22" s="71"/>
      <c r="H22" s="9" t="s">
        <v>689</v>
      </c>
      <c r="I22" s="71"/>
      <c r="J22" s="441"/>
      <c r="K22" s="71"/>
      <c r="L22" s="72"/>
      <c r="M22" s="71"/>
      <c r="N22" s="72"/>
      <c r="O22" s="71"/>
      <c r="P22" s="72"/>
      <c r="Q22" s="71"/>
      <c r="R22" s="72"/>
      <c r="S22" s="71"/>
    </row>
    <row r="23" spans="1:19" s="68" customFormat="1" ht="30" x14ac:dyDescent="0.35">
      <c r="A23" s="67"/>
      <c r="B23" s="54" t="s">
        <v>339</v>
      </c>
      <c r="D23" s="9" t="s">
        <v>689</v>
      </c>
      <c r="F23" s="9" t="s">
        <v>689</v>
      </c>
      <c r="G23" s="71"/>
      <c r="H23" s="9" t="s">
        <v>689</v>
      </c>
      <c r="I23" s="71"/>
      <c r="J23" s="441"/>
      <c r="K23" s="71"/>
      <c r="L23" s="72"/>
      <c r="M23" s="71"/>
      <c r="N23" s="72"/>
      <c r="O23" s="71"/>
      <c r="P23" s="72"/>
      <c r="Q23" s="71"/>
      <c r="R23" s="72"/>
      <c r="S23" s="71"/>
    </row>
    <row r="24" spans="1:19" s="68" customFormat="1" ht="45" x14ac:dyDescent="0.35">
      <c r="A24" s="67"/>
      <c r="B24" s="54" t="s">
        <v>340</v>
      </c>
      <c r="D24" s="9" t="s">
        <v>689</v>
      </c>
      <c r="F24" s="9" t="s">
        <v>689</v>
      </c>
      <c r="G24" s="71"/>
      <c r="H24" s="9" t="s">
        <v>689</v>
      </c>
      <c r="I24" s="71"/>
      <c r="J24" s="441"/>
      <c r="K24" s="71"/>
      <c r="L24" s="72"/>
      <c r="M24" s="71"/>
      <c r="N24" s="72"/>
      <c r="O24" s="71"/>
      <c r="P24" s="72"/>
      <c r="Q24" s="71"/>
      <c r="R24" s="72"/>
      <c r="S24" s="71"/>
    </row>
    <row r="25" spans="1:19" s="68" customFormat="1" ht="30" x14ac:dyDescent="0.35">
      <c r="A25" s="67"/>
      <c r="B25" s="54" t="s">
        <v>341</v>
      </c>
      <c r="D25" s="9" t="s">
        <v>689</v>
      </c>
      <c r="F25" s="9" t="s">
        <v>689</v>
      </c>
      <c r="G25" s="71"/>
      <c r="H25" s="9" t="s">
        <v>689</v>
      </c>
      <c r="I25" s="71"/>
      <c r="J25" s="442"/>
      <c r="K25" s="71"/>
      <c r="L25" s="72"/>
      <c r="M25" s="71"/>
      <c r="N25" s="72"/>
      <c r="O25" s="71"/>
      <c r="P25" s="72"/>
      <c r="Q25" s="71"/>
      <c r="R25" s="72"/>
      <c r="S25" s="71"/>
    </row>
    <row r="26" spans="1:19" s="10" customFormat="1" x14ac:dyDescent="0.35">
      <c r="A26" s="55"/>
      <c r="B26" s="81"/>
    </row>
  </sheetData>
  <mergeCells count="1">
    <mergeCell ref="J7:J25"/>
  </mergeCells>
  <hyperlinks>
    <hyperlink ref="F10" r:id="rId1" xr:uid="{546B29F4-99A8-460C-BDC6-CF53DF3F18B6}"/>
  </hyperlinks>
  <pageMargins left="0.7" right="0.7" top="0.75" bottom="0.75" header="0.3" footer="0.3"/>
  <pageSetup paperSize="8"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S15"/>
  <sheetViews>
    <sheetView zoomScale="55" zoomScaleNormal="55" workbookViewId="0">
      <selection activeCell="D7" sqref="D7"/>
    </sheetView>
  </sheetViews>
  <sheetFormatPr baseColWidth="10" defaultColWidth="10.5" defaultRowHeight="15.5" x14ac:dyDescent="0.35"/>
  <cols>
    <col min="1" max="1" width="16" customWidth="1"/>
    <col min="2" max="2" width="46.33203125" customWidth="1"/>
    <col min="3" max="3" width="3.33203125" customWidth="1"/>
    <col min="4" max="4" width="25.83203125" customWidth="1"/>
    <col min="5" max="5" width="3.33203125" customWidth="1"/>
    <col min="6" max="6" width="25.83203125" customWidth="1"/>
    <col min="7" max="7" width="3.33203125" customWidth="1"/>
    <col min="8" max="8" width="25.83203125" customWidth="1"/>
    <col min="9" max="9" width="3.3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342</v>
      </c>
    </row>
    <row r="3" spans="1:19" s="32" customFormat="1" ht="90" x14ac:dyDescent="0.35">
      <c r="A3" s="207" t="s">
        <v>343</v>
      </c>
      <c r="B3" s="51" t="s">
        <v>344</v>
      </c>
      <c r="D3" s="9" t="s">
        <v>749</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8" customFormat="1" ht="75" x14ac:dyDescent="0.35">
      <c r="A7" s="13"/>
      <c r="B7" s="48" t="s">
        <v>345</v>
      </c>
      <c r="D7" s="9" t="s">
        <v>690</v>
      </c>
      <c r="F7" s="9"/>
      <c r="G7" s="30"/>
      <c r="H7" s="9" t="s">
        <v>800</v>
      </c>
      <c r="I7" s="30"/>
      <c r="J7" s="451" t="s">
        <v>825</v>
      </c>
      <c r="K7" s="30"/>
      <c r="L7" s="31"/>
      <c r="M7" s="30"/>
      <c r="N7" s="31"/>
      <c r="O7" s="30"/>
      <c r="P7" s="31"/>
      <c r="Q7" s="30"/>
      <c r="R7" s="31"/>
      <c r="S7" s="30"/>
    </row>
    <row r="8" spans="1:19" s="8" customFormat="1" ht="45" x14ac:dyDescent="0.35">
      <c r="A8" s="13"/>
      <c r="B8" s="54" t="s">
        <v>346</v>
      </c>
      <c r="D8" s="9" t="s">
        <v>690</v>
      </c>
      <c r="F8" s="9"/>
      <c r="G8" s="30"/>
      <c r="H8" s="9" t="s">
        <v>800</v>
      </c>
      <c r="I8" s="30"/>
      <c r="J8" s="500"/>
      <c r="K8" s="30"/>
      <c r="L8" s="31"/>
      <c r="M8" s="30"/>
      <c r="N8" s="31"/>
      <c r="O8" s="30"/>
      <c r="P8" s="31"/>
      <c r="Q8" s="30"/>
      <c r="R8" s="31"/>
      <c r="S8" s="30"/>
    </row>
    <row r="9" spans="1:19" s="8" customFormat="1" ht="45" x14ac:dyDescent="0.35">
      <c r="A9" s="13"/>
      <c r="B9" s="54" t="s">
        <v>347</v>
      </c>
      <c r="D9" s="9" t="s">
        <v>690</v>
      </c>
      <c r="F9" s="62" t="s">
        <v>689</v>
      </c>
      <c r="G9" s="32"/>
      <c r="H9" s="62" t="s">
        <v>806</v>
      </c>
      <c r="I9" s="32"/>
      <c r="J9" s="500"/>
      <c r="K9" s="32"/>
      <c r="L9" s="31"/>
      <c r="M9" s="32"/>
      <c r="N9" s="31"/>
      <c r="O9" s="32"/>
      <c r="P9" s="31"/>
      <c r="Q9" s="32"/>
      <c r="R9" s="31"/>
      <c r="S9" s="32"/>
    </row>
    <row r="10" spans="1:19" s="8" customFormat="1" ht="60" x14ac:dyDescent="0.35">
      <c r="A10" s="13"/>
      <c r="B10" s="54" t="s">
        <v>348</v>
      </c>
      <c r="D10" s="9" t="s">
        <v>690</v>
      </c>
      <c r="F10" s="9" t="s">
        <v>689</v>
      </c>
      <c r="G10" s="30"/>
      <c r="H10" s="9" t="s">
        <v>800</v>
      </c>
      <c r="I10" s="30"/>
      <c r="J10" s="500"/>
      <c r="K10" s="30"/>
      <c r="L10" s="31"/>
      <c r="M10" s="30"/>
      <c r="N10" s="31"/>
      <c r="O10" s="30"/>
      <c r="P10" s="31"/>
      <c r="Q10" s="30"/>
      <c r="R10" s="31"/>
      <c r="S10" s="30"/>
    </row>
    <row r="11" spans="1:19" s="8" customFormat="1" ht="60" x14ac:dyDescent="0.35">
      <c r="A11" s="13"/>
      <c r="B11" s="54" t="s">
        <v>349</v>
      </c>
      <c r="D11" s="9" t="s">
        <v>247</v>
      </c>
      <c r="F11" s="9" t="s">
        <v>689</v>
      </c>
      <c r="G11" s="30"/>
      <c r="H11" s="9" t="s">
        <v>802</v>
      </c>
      <c r="I11" s="30"/>
      <c r="J11" s="500"/>
      <c r="K11" s="30"/>
      <c r="L11" s="31"/>
      <c r="M11" s="30"/>
      <c r="N11" s="31"/>
      <c r="O11" s="30"/>
      <c r="P11" s="31"/>
      <c r="Q11" s="30"/>
      <c r="R11" s="31"/>
      <c r="S11" s="30"/>
    </row>
    <row r="12" spans="1:19" s="8" customFormat="1" ht="90" x14ac:dyDescent="0.35">
      <c r="A12" s="13"/>
      <c r="B12" s="54" t="s">
        <v>350</v>
      </c>
      <c r="D12" s="9" t="s">
        <v>690</v>
      </c>
      <c r="F12" s="9" t="s">
        <v>689</v>
      </c>
      <c r="G12" s="30"/>
      <c r="H12" s="9" t="s">
        <v>721</v>
      </c>
      <c r="I12" s="30"/>
      <c r="J12" s="500"/>
      <c r="K12" s="30"/>
      <c r="L12" s="31"/>
      <c r="M12" s="30"/>
      <c r="N12" s="31"/>
      <c r="O12" s="30"/>
      <c r="P12" s="31"/>
      <c r="Q12" s="30"/>
      <c r="R12" s="31"/>
      <c r="S12" s="30"/>
    </row>
    <row r="13" spans="1:19" s="8" customFormat="1" ht="210" x14ac:dyDescent="0.35">
      <c r="A13" s="13"/>
      <c r="B13" s="54" t="s">
        <v>351</v>
      </c>
      <c r="D13" s="9" t="s">
        <v>803</v>
      </c>
      <c r="F13" s="9" t="s">
        <v>768</v>
      </c>
      <c r="G13" s="30"/>
      <c r="H13" s="9" t="s">
        <v>721</v>
      </c>
      <c r="I13" s="30"/>
      <c r="J13" s="500"/>
      <c r="K13" s="30"/>
      <c r="L13" s="31"/>
      <c r="M13" s="30"/>
      <c r="N13" s="31"/>
      <c r="O13" s="30"/>
      <c r="P13" s="31"/>
      <c r="Q13" s="30"/>
      <c r="R13" s="31"/>
      <c r="S13" s="30"/>
    </row>
    <row r="14" spans="1:19" s="8" customFormat="1" ht="62" x14ac:dyDescent="0.35">
      <c r="A14" s="13"/>
      <c r="B14" s="48" t="s">
        <v>352</v>
      </c>
      <c r="D14" s="9" t="s">
        <v>803</v>
      </c>
      <c r="F14" s="404" t="s">
        <v>804</v>
      </c>
      <c r="G14" s="30"/>
      <c r="H14" s="9" t="s">
        <v>805</v>
      </c>
      <c r="I14" s="30"/>
      <c r="J14" s="501"/>
      <c r="K14" s="30"/>
      <c r="L14" s="31"/>
      <c r="M14" s="30"/>
      <c r="N14" s="31"/>
      <c r="O14" s="30"/>
      <c r="P14" s="31"/>
      <c r="Q14" s="30"/>
      <c r="R14" s="31"/>
      <c r="S14" s="30"/>
    </row>
    <row r="15" spans="1:19" s="10" customFormat="1" x14ac:dyDescent="0.35">
      <c r="A15" s="55"/>
    </row>
  </sheetData>
  <mergeCells count="1">
    <mergeCell ref="J7:J14"/>
  </mergeCells>
  <hyperlinks>
    <hyperlink ref="F14" r:id="rId1" xr:uid="{00AB49B3-2CE4-4B7F-8C1C-BDA246FEFACD}"/>
  </hyperlinks>
  <pageMargins left="0.7" right="0.7" top="0.75" bottom="0.75" header="0.3" footer="0.3"/>
  <pageSetup paperSize="8"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30"/>
  <sheetViews>
    <sheetView topLeftCell="A22" zoomScale="60" zoomScaleNormal="60" workbookViewId="0">
      <selection activeCell="B3" sqref="B3:D3"/>
    </sheetView>
  </sheetViews>
  <sheetFormatPr baseColWidth="10" defaultColWidth="10.5" defaultRowHeight="15.5" x14ac:dyDescent="0.35"/>
  <cols>
    <col min="1" max="1" width="18.33203125" style="38" customWidth="1"/>
    <col min="2" max="2" width="37.8320312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353</v>
      </c>
    </row>
    <row r="3" spans="1:19" s="32" customFormat="1" ht="105" x14ac:dyDescent="0.35">
      <c r="A3" s="207" t="s">
        <v>354</v>
      </c>
      <c r="B3" s="51" t="s">
        <v>355</v>
      </c>
      <c r="D3" s="9" t="s">
        <v>749</v>
      </c>
      <c r="F3" s="52"/>
      <c r="H3" s="52"/>
      <c r="J3" s="43"/>
      <c r="L3" s="31"/>
      <c r="N3" s="31"/>
      <c r="P3" s="31"/>
      <c r="R3" s="31"/>
    </row>
    <row r="4" spans="1:19" s="30" customFormat="1" ht="19" x14ac:dyDescent="0.35">
      <c r="A4" s="65"/>
      <c r="B4" s="41"/>
      <c r="D4" s="41"/>
      <c r="F4" s="41"/>
      <c r="H4" s="41"/>
      <c r="J4" s="42"/>
      <c r="L4" s="42"/>
    </row>
    <row r="5" spans="1:19" s="47" customFormat="1" ht="133" x14ac:dyDescent="0.35">
      <c r="A5" s="64"/>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65"/>
      <c r="B6" s="41"/>
      <c r="D6" s="41"/>
      <c r="F6" s="41"/>
      <c r="H6" s="41"/>
      <c r="J6" s="42"/>
      <c r="L6" s="42"/>
      <c r="N6" s="42"/>
      <c r="P6" s="42"/>
      <c r="R6" s="42"/>
    </row>
    <row r="7" spans="1:19" s="32" customFormat="1" ht="30" x14ac:dyDescent="0.35">
      <c r="A7" s="207" t="s">
        <v>104</v>
      </c>
      <c r="B7" s="51" t="s">
        <v>356</v>
      </c>
      <c r="D7" s="9" t="s">
        <v>49</v>
      </c>
      <c r="F7" s="52"/>
      <c r="H7" s="52"/>
      <c r="J7" s="43"/>
      <c r="L7" s="31"/>
      <c r="N7" s="31"/>
      <c r="P7" s="31"/>
      <c r="R7" s="31"/>
    </row>
    <row r="8" spans="1:19" s="30" customFormat="1" ht="19" x14ac:dyDescent="0.35">
      <c r="A8" s="65"/>
      <c r="B8" s="41"/>
      <c r="D8" s="41"/>
      <c r="F8" s="41"/>
      <c r="H8" s="41"/>
      <c r="J8" s="42"/>
      <c r="L8" s="42"/>
      <c r="N8" s="42"/>
      <c r="P8" s="42"/>
      <c r="R8" s="42"/>
    </row>
    <row r="9" spans="1:19" s="8" customFormat="1" ht="45" x14ac:dyDescent="0.35">
      <c r="A9" s="438" t="s">
        <v>357</v>
      </c>
      <c r="B9" s="48" t="s">
        <v>358</v>
      </c>
      <c r="D9" s="9" t="s">
        <v>690</v>
      </c>
      <c r="F9" s="9" t="str">
        <f>IF(D9=[2]Lists!$K$4,"&lt; Input URL to data source &gt;",IF(D9=[2]Lists!$K$5,"&lt; Reference section in EITI Report or URL &gt;",IF(D9=[2]Lists!$K$6,"&lt; Reference evidence of non-applicability &gt;","")))</f>
        <v/>
      </c>
      <c r="G9" s="30"/>
      <c r="H9" s="9" t="s">
        <v>801</v>
      </c>
      <c r="I9" s="30"/>
      <c r="J9" s="440"/>
      <c r="K9" s="30"/>
      <c r="L9" s="31"/>
      <c r="M9" s="30"/>
      <c r="N9" s="31"/>
      <c r="O9" s="30"/>
      <c r="P9" s="31"/>
      <c r="Q9" s="30"/>
      <c r="R9" s="31"/>
      <c r="S9" s="30"/>
    </row>
    <row r="10" spans="1:19" s="8" customFormat="1" ht="45" x14ac:dyDescent="0.35">
      <c r="A10" s="455"/>
      <c r="B10" s="54" t="s">
        <v>359</v>
      </c>
      <c r="D10" s="9" t="s">
        <v>690</v>
      </c>
      <c r="F10" s="404"/>
      <c r="G10" s="30"/>
      <c r="H10" s="9" t="s">
        <v>807</v>
      </c>
      <c r="I10" s="30"/>
      <c r="J10" s="441"/>
      <c r="K10" s="30"/>
      <c r="L10" s="31"/>
      <c r="M10" s="30"/>
      <c r="N10" s="31"/>
      <c r="O10" s="30"/>
      <c r="P10" s="31"/>
      <c r="Q10" s="30"/>
      <c r="R10" s="31"/>
      <c r="S10" s="30"/>
    </row>
    <row r="11" spans="1:19" s="8" customFormat="1" ht="60" x14ac:dyDescent="0.35">
      <c r="A11" s="455"/>
      <c r="B11" s="54" t="s">
        <v>809</v>
      </c>
      <c r="D11" s="9">
        <v>266.86</v>
      </c>
      <c r="F11" s="9" t="s">
        <v>808</v>
      </c>
      <c r="G11" s="32"/>
      <c r="H11" s="9" t="s">
        <v>810</v>
      </c>
      <c r="I11" s="32"/>
      <c r="J11" s="441"/>
      <c r="K11" s="32"/>
      <c r="L11" s="31"/>
      <c r="M11" s="32"/>
      <c r="N11" s="31"/>
      <c r="O11" s="32"/>
      <c r="P11" s="31"/>
      <c r="Q11" s="32"/>
      <c r="R11" s="31"/>
      <c r="S11" s="32"/>
    </row>
    <row r="12" spans="1:19" s="8" customFormat="1" ht="60" x14ac:dyDescent="0.35">
      <c r="A12" s="455"/>
      <c r="B12" s="54" t="s">
        <v>361</v>
      </c>
      <c r="D12" s="9" t="s">
        <v>689</v>
      </c>
      <c r="F12" s="9" t="s">
        <v>689</v>
      </c>
      <c r="G12" s="32"/>
      <c r="H12" s="9"/>
      <c r="I12" s="32"/>
      <c r="J12" s="441"/>
      <c r="K12" s="32"/>
      <c r="L12" s="31"/>
      <c r="M12" s="32"/>
      <c r="N12" s="31"/>
      <c r="O12" s="32"/>
      <c r="P12" s="31"/>
      <c r="Q12" s="32"/>
      <c r="R12" s="31"/>
      <c r="S12" s="32"/>
    </row>
    <row r="13" spans="1:19" s="8" customFormat="1" ht="60" x14ac:dyDescent="0.35">
      <c r="A13" s="455"/>
      <c r="B13" s="83" t="s">
        <v>362</v>
      </c>
      <c r="D13" s="9" t="s">
        <v>689</v>
      </c>
      <c r="F13" s="9" t="s">
        <v>689</v>
      </c>
      <c r="G13" s="32"/>
      <c r="H13" s="9" t="s">
        <v>716</v>
      </c>
      <c r="I13" s="32"/>
      <c r="J13" s="441"/>
      <c r="K13" s="32"/>
      <c r="L13" s="31"/>
      <c r="M13" s="32"/>
      <c r="N13" s="31"/>
      <c r="O13" s="32"/>
      <c r="P13" s="31"/>
      <c r="Q13" s="32"/>
      <c r="R13" s="31"/>
      <c r="S13" s="32"/>
    </row>
    <row r="14" spans="1:19" s="8" customFormat="1" ht="45" x14ac:dyDescent="0.35">
      <c r="A14" s="455"/>
      <c r="B14" s="54" t="s">
        <v>363</v>
      </c>
      <c r="D14" s="9">
        <v>0</v>
      </c>
      <c r="F14" s="9"/>
      <c r="G14" s="32"/>
      <c r="H14" s="9" t="s">
        <v>716</v>
      </c>
      <c r="I14" s="32"/>
      <c r="J14" s="441"/>
      <c r="K14" s="32"/>
      <c r="L14" s="31"/>
      <c r="M14" s="32"/>
      <c r="N14" s="31"/>
      <c r="O14" s="32"/>
      <c r="P14" s="31"/>
      <c r="Q14" s="32"/>
      <c r="R14" s="31"/>
      <c r="S14" s="32"/>
    </row>
    <row r="15" spans="1:19" s="8" customFormat="1" ht="45" x14ac:dyDescent="0.35">
      <c r="A15" s="455"/>
      <c r="B15" s="54" t="s">
        <v>364</v>
      </c>
      <c r="D15" s="9" t="s">
        <v>689</v>
      </c>
      <c r="F15" s="9" t="s">
        <v>689</v>
      </c>
      <c r="G15" s="32"/>
      <c r="H15" s="9" t="s">
        <v>716</v>
      </c>
      <c r="I15" s="32"/>
      <c r="J15" s="441"/>
      <c r="K15" s="32"/>
      <c r="L15" s="31"/>
      <c r="M15" s="32"/>
      <c r="N15" s="31"/>
      <c r="O15" s="32"/>
      <c r="P15" s="31"/>
      <c r="Q15" s="32"/>
      <c r="R15" s="31"/>
      <c r="S15" s="32"/>
    </row>
    <row r="16" spans="1:19" s="8" customFormat="1" ht="60" x14ac:dyDescent="0.35">
      <c r="A16" s="455"/>
      <c r="B16" s="83" t="s">
        <v>362</v>
      </c>
      <c r="D16" s="9" t="s">
        <v>689</v>
      </c>
      <c r="F16" s="9" t="s">
        <v>689</v>
      </c>
      <c r="G16" s="32"/>
      <c r="H16" s="9" t="s">
        <v>716</v>
      </c>
      <c r="I16" s="32"/>
      <c r="J16" s="442"/>
      <c r="K16" s="32"/>
      <c r="L16" s="31"/>
      <c r="M16" s="32"/>
      <c r="N16" s="31"/>
      <c r="O16" s="32"/>
      <c r="P16" s="31"/>
      <c r="Q16" s="32"/>
      <c r="R16" s="31"/>
      <c r="S16" s="32"/>
    </row>
    <row r="17" spans="1:20" s="8" customFormat="1" x14ac:dyDescent="0.35">
      <c r="A17" s="84"/>
      <c r="B17" s="54"/>
      <c r="D17" s="24"/>
      <c r="F17" s="24"/>
      <c r="G17" s="32"/>
      <c r="H17" s="24"/>
      <c r="I17" s="32"/>
      <c r="K17" s="32"/>
      <c r="M17" s="32"/>
      <c r="O17" s="32"/>
      <c r="Q17" s="32"/>
      <c r="S17" s="32"/>
    </row>
    <row r="18" spans="1:20" s="8" customFormat="1" ht="45" x14ac:dyDescent="0.35">
      <c r="A18" s="438" t="s">
        <v>365</v>
      </c>
      <c r="B18" s="48" t="s">
        <v>358</v>
      </c>
      <c r="D18" s="9" t="s">
        <v>689</v>
      </c>
      <c r="F18" s="9" t="s">
        <v>689</v>
      </c>
      <c r="G18" s="30"/>
      <c r="H18" s="9" t="s">
        <v>689</v>
      </c>
      <c r="I18" s="30"/>
      <c r="J18" s="451"/>
      <c r="K18" s="30"/>
      <c r="L18" s="31"/>
      <c r="M18" s="30"/>
      <c r="N18" s="31"/>
      <c r="O18" s="30"/>
      <c r="P18" s="31"/>
      <c r="Q18" s="30"/>
      <c r="R18" s="31"/>
      <c r="S18" s="30"/>
    </row>
    <row r="19" spans="1:20" s="8" customFormat="1" ht="45" x14ac:dyDescent="0.35">
      <c r="A19" s="455"/>
      <c r="B19" s="54" t="s">
        <v>359</v>
      </c>
      <c r="D19" s="9" t="s">
        <v>689</v>
      </c>
      <c r="F19" s="9" t="s">
        <v>689</v>
      </c>
      <c r="G19" s="30"/>
      <c r="H19" s="9" t="s">
        <v>689</v>
      </c>
      <c r="I19" s="30"/>
      <c r="J19" s="500"/>
      <c r="K19" s="30"/>
      <c r="L19" s="31"/>
      <c r="M19" s="30"/>
      <c r="N19" s="31"/>
      <c r="O19" s="30"/>
      <c r="P19" s="31"/>
      <c r="Q19" s="30"/>
      <c r="R19" s="31"/>
      <c r="S19" s="30"/>
    </row>
    <row r="20" spans="1:20" s="8" customFormat="1" ht="60" x14ac:dyDescent="0.35">
      <c r="A20" s="455"/>
      <c r="B20" s="54" t="s">
        <v>360</v>
      </c>
      <c r="D20" s="9" t="s">
        <v>689</v>
      </c>
      <c r="F20" s="9" t="s">
        <v>689</v>
      </c>
      <c r="G20" s="30"/>
      <c r="H20" s="9" t="s">
        <v>689</v>
      </c>
      <c r="I20" s="32"/>
      <c r="J20" s="500"/>
      <c r="K20" s="32"/>
      <c r="L20" s="31"/>
      <c r="M20" s="32"/>
      <c r="N20" s="31"/>
      <c r="O20" s="32"/>
      <c r="P20" s="31"/>
      <c r="Q20" s="32"/>
      <c r="R20" s="31"/>
      <c r="S20" s="32"/>
    </row>
    <row r="21" spans="1:20" s="8" customFormat="1" ht="60" x14ac:dyDescent="0.35">
      <c r="A21" s="455"/>
      <c r="B21" s="54" t="s">
        <v>361</v>
      </c>
      <c r="D21" s="9" t="s">
        <v>689</v>
      </c>
      <c r="F21" s="9" t="s">
        <v>689</v>
      </c>
      <c r="G21" s="30"/>
      <c r="H21" s="9" t="s">
        <v>689</v>
      </c>
      <c r="I21" s="32"/>
      <c r="J21" s="500"/>
      <c r="K21" s="32"/>
      <c r="L21" s="31"/>
      <c r="M21" s="32"/>
      <c r="N21" s="31"/>
      <c r="O21" s="32"/>
      <c r="P21" s="31"/>
      <c r="Q21" s="32"/>
      <c r="R21" s="31"/>
      <c r="S21" s="32"/>
    </row>
    <row r="22" spans="1:20" s="8" customFormat="1" ht="60" x14ac:dyDescent="0.35">
      <c r="A22" s="455"/>
      <c r="B22" s="83" t="s">
        <v>362</v>
      </c>
      <c r="D22" s="9" t="s">
        <v>689</v>
      </c>
      <c r="F22" s="9" t="s">
        <v>689</v>
      </c>
      <c r="G22" s="30"/>
      <c r="H22" s="9" t="s">
        <v>689</v>
      </c>
      <c r="I22" s="32"/>
      <c r="J22" s="500"/>
      <c r="K22" s="32"/>
      <c r="L22" s="31"/>
      <c r="M22" s="32"/>
      <c r="N22" s="31"/>
      <c r="O22" s="32"/>
      <c r="P22" s="31"/>
      <c r="Q22" s="32"/>
      <c r="R22" s="31"/>
      <c r="S22" s="32"/>
    </row>
    <row r="23" spans="1:20" s="8" customFormat="1" ht="45" x14ac:dyDescent="0.35">
      <c r="A23" s="455"/>
      <c r="B23" s="54" t="s">
        <v>363</v>
      </c>
      <c r="D23" s="9" t="s">
        <v>689</v>
      </c>
      <c r="F23" s="9" t="s">
        <v>689</v>
      </c>
      <c r="G23" s="30"/>
      <c r="H23" s="9" t="s">
        <v>689</v>
      </c>
      <c r="I23" s="32"/>
      <c r="J23" s="500"/>
      <c r="K23" s="32"/>
      <c r="L23" s="31"/>
      <c r="M23" s="32"/>
      <c r="N23" s="31"/>
      <c r="O23" s="32"/>
      <c r="P23" s="31"/>
      <c r="Q23" s="32"/>
      <c r="R23" s="31"/>
      <c r="S23" s="32"/>
    </row>
    <row r="24" spans="1:20" s="8" customFormat="1" ht="45" x14ac:dyDescent="0.35">
      <c r="A24" s="455"/>
      <c r="B24" s="54" t="s">
        <v>364</v>
      </c>
      <c r="D24" s="9" t="s">
        <v>689</v>
      </c>
      <c r="F24" s="9" t="s">
        <v>689</v>
      </c>
      <c r="G24" s="30"/>
      <c r="H24" s="9" t="s">
        <v>689</v>
      </c>
      <c r="I24" s="32"/>
      <c r="J24" s="500"/>
      <c r="K24" s="32"/>
      <c r="L24" s="31"/>
      <c r="M24" s="32"/>
      <c r="N24" s="31"/>
      <c r="O24" s="32"/>
      <c r="P24" s="31"/>
      <c r="Q24" s="32"/>
      <c r="R24" s="31"/>
      <c r="S24" s="32"/>
    </row>
    <row r="25" spans="1:20" s="8" customFormat="1" ht="60" x14ac:dyDescent="0.35">
      <c r="A25" s="455"/>
      <c r="B25" s="83" t="s">
        <v>362</v>
      </c>
      <c r="D25" s="9" t="s">
        <v>689</v>
      </c>
      <c r="F25" s="9" t="s">
        <v>689</v>
      </c>
      <c r="G25" s="30"/>
      <c r="H25" s="9" t="s">
        <v>689</v>
      </c>
      <c r="I25" s="32"/>
      <c r="J25" s="501"/>
      <c r="K25" s="32"/>
      <c r="L25" s="31"/>
      <c r="M25" s="32"/>
      <c r="N25" s="31"/>
      <c r="O25" s="32"/>
      <c r="P25" s="31"/>
      <c r="Q25" s="32"/>
      <c r="R25" s="31"/>
      <c r="S25" s="32"/>
    </row>
    <row r="26" spans="1:20" s="34" customFormat="1" x14ac:dyDescent="0.35">
      <c r="A26" s="85"/>
      <c r="B26" s="54"/>
    </row>
    <row r="27" spans="1:20" s="34" customFormat="1" ht="75" x14ac:dyDescent="0.35">
      <c r="A27" s="85"/>
      <c r="B27" s="48" t="s">
        <v>366</v>
      </c>
      <c r="D27" s="9" t="s">
        <v>49</v>
      </c>
      <c r="E27" s="8"/>
      <c r="F27" s="9"/>
      <c r="G27" s="30"/>
      <c r="H27" s="70" t="s">
        <v>718</v>
      </c>
      <c r="I27" s="30"/>
      <c r="J27" s="451" t="s">
        <v>811</v>
      </c>
      <c r="K27" s="30"/>
      <c r="L27" s="31"/>
      <c r="M27" s="30"/>
      <c r="N27" s="31"/>
      <c r="O27" s="30"/>
      <c r="P27" s="31"/>
      <c r="Q27" s="30"/>
      <c r="R27" s="31"/>
      <c r="S27" s="30"/>
      <c r="T27" s="8"/>
    </row>
    <row r="28" spans="1:20" s="34" customFormat="1" ht="75" x14ac:dyDescent="0.35">
      <c r="A28" s="85"/>
      <c r="B28" s="48" t="s">
        <v>367</v>
      </c>
      <c r="D28" s="9" t="s">
        <v>689</v>
      </c>
      <c r="E28" s="8"/>
      <c r="F28" s="9" t="s">
        <v>689</v>
      </c>
      <c r="G28" s="30"/>
      <c r="H28" s="9" t="s">
        <v>689</v>
      </c>
      <c r="I28" s="30"/>
      <c r="J28" s="500"/>
      <c r="K28" s="30"/>
      <c r="L28" s="31"/>
      <c r="M28" s="30"/>
      <c r="N28" s="31"/>
      <c r="O28" s="30"/>
      <c r="P28" s="31"/>
      <c r="Q28" s="30"/>
      <c r="R28" s="31"/>
      <c r="S28" s="30"/>
      <c r="T28" s="8"/>
    </row>
    <row r="29" spans="1:20" s="34" customFormat="1" ht="105" x14ac:dyDescent="0.35">
      <c r="A29" s="85"/>
      <c r="B29" s="48" t="s">
        <v>368</v>
      </c>
      <c r="D29" s="9" t="s">
        <v>49</v>
      </c>
      <c r="E29" s="8"/>
      <c r="F29" s="9" t="s">
        <v>689</v>
      </c>
      <c r="G29" s="30"/>
      <c r="H29" s="9" t="s">
        <v>812</v>
      </c>
      <c r="I29" s="30"/>
      <c r="J29" s="501"/>
      <c r="K29" s="30"/>
      <c r="L29" s="31"/>
      <c r="M29" s="30"/>
      <c r="N29" s="31"/>
      <c r="O29" s="30"/>
      <c r="P29" s="31"/>
      <c r="Q29" s="30"/>
      <c r="R29" s="31"/>
      <c r="S29" s="30"/>
      <c r="T29" s="8"/>
    </row>
    <row r="30" spans="1:20" s="10" customFormat="1" x14ac:dyDescent="0.35">
      <c r="A30" s="86"/>
    </row>
  </sheetData>
  <mergeCells count="5">
    <mergeCell ref="A9:A16"/>
    <mergeCell ref="A18:A25"/>
    <mergeCell ref="J9:J16"/>
    <mergeCell ref="J18:J25"/>
    <mergeCell ref="J27:J29"/>
  </mergeCell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9"/>
  <sheetViews>
    <sheetView zoomScale="55" zoomScaleNormal="55" workbookViewId="0">
      <selection activeCell="B3" sqref="B3:D3"/>
    </sheetView>
  </sheetViews>
  <sheetFormatPr baseColWidth="10" defaultColWidth="10.5" defaultRowHeight="15.5" x14ac:dyDescent="0.35"/>
  <cols>
    <col min="1" max="1" width="13.5" customWidth="1"/>
    <col min="2" max="2" width="37" customWidth="1"/>
    <col min="3" max="3" width="2.83203125" customWidth="1"/>
    <col min="4" max="4" width="22" customWidth="1"/>
    <col min="5" max="5" width="2.83203125" customWidth="1"/>
    <col min="6" max="6" width="22" customWidth="1"/>
    <col min="7" max="7" width="2.83203125" customWidth="1"/>
    <col min="8" max="8" width="22" customWidth="1"/>
    <col min="9" max="9" width="2.8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 x14ac:dyDescent="0.6">
      <c r="A1" s="1" t="s">
        <v>369</v>
      </c>
    </row>
    <row r="3" spans="1:19" s="32" customFormat="1" ht="120" x14ac:dyDescent="0.35">
      <c r="A3" s="207" t="s">
        <v>370</v>
      </c>
      <c r="B3" s="51" t="s">
        <v>371</v>
      </c>
      <c r="D3" s="9" t="s">
        <v>703</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8" customFormat="1" ht="75" x14ac:dyDescent="0.35">
      <c r="A7" s="13"/>
      <c r="B7" s="48" t="s">
        <v>372</v>
      </c>
      <c r="D7" s="9" t="s">
        <v>690</v>
      </c>
      <c r="F7" s="404"/>
      <c r="G7" s="30"/>
      <c r="H7" s="9" t="s">
        <v>813</v>
      </c>
      <c r="I7" s="30"/>
      <c r="J7" s="440"/>
      <c r="K7" s="30"/>
      <c r="L7" s="31"/>
      <c r="M7" s="30"/>
      <c r="N7" s="31"/>
      <c r="O7" s="30"/>
      <c r="P7" s="31"/>
      <c r="Q7" s="30"/>
      <c r="R7" s="31"/>
      <c r="S7" s="30"/>
    </row>
    <row r="8" spans="1:19" s="8" customFormat="1" ht="45" x14ac:dyDescent="0.35">
      <c r="A8" s="13"/>
      <c r="B8" s="48" t="s">
        <v>373</v>
      </c>
      <c r="D8" s="9" t="s">
        <v>690</v>
      </c>
      <c r="F8" s="404" t="s">
        <v>723</v>
      </c>
      <c r="G8" s="32"/>
      <c r="H8" s="9" t="s">
        <v>814</v>
      </c>
      <c r="I8" s="32"/>
      <c r="J8" s="441"/>
      <c r="K8" s="32"/>
      <c r="L8" s="31"/>
      <c r="M8" s="32"/>
      <c r="N8" s="31"/>
      <c r="O8" s="32"/>
      <c r="P8" s="31"/>
      <c r="Q8" s="32"/>
      <c r="R8" s="31"/>
      <c r="S8" s="32"/>
    </row>
    <row r="9" spans="1:19" s="11" customFormat="1" ht="60" x14ac:dyDescent="0.35">
      <c r="A9" s="14"/>
      <c r="B9" s="53" t="s">
        <v>374</v>
      </c>
      <c r="D9" s="9" t="s">
        <v>692</v>
      </c>
      <c r="F9" s="404" t="s">
        <v>722</v>
      </c>
      <c r="G9" s="44"/>
      <c r="H9" s="12" t="str">
        <f>IF(F9=[2]Lists!$K$4,"&lt; Input URL to data source &gt;",IF(F9=[2]Lists!$K$5,"&lt; Reference section in EITI Report or URL &gt;",IF(F9=[2]Lists!$K$6,"&lt; Reference evidence of non-applicability &gt;","")))</f>
        <v/>
      </c>
      <c r="I9" s="44"/>
      <c r="J9" s="502"/>
      <c r="K9" s="44"/>
      <c r="L9" s="33"/>
      <c r="M9" s="44"/>
      <c r="N9" s="33"/>
      <c r="O9" s="44"/>
      <c r="P9" s="33"/>
      <c r="Q9" s="44"/>
      <c r="R9" s="33"/>
      <c r="S9" s="44"/>
    </row>
  </sheetData>
  <mergeCells count="1">
    <mergeCell ref="J7:J9"/>
  </mergeCells>
  <hyperlinks>
    <hyperlink ref="F9" r:id="rId1" xr:uid="{6F5056D2-002C-4914-945C-77E51ED31C3D}"/>
  </hyperlinks>
  <pageMargins left="0.7" right="0.7" top="0.75" bottom="0.75" header="0.3" footer="0.3"/>
  <pageSetup paperSize="8"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S23"/>
  <sheetViews>
    <sheetView topLeftCell="A16" zoomScale="60" zoomScaleNormal="60" workbookViewId="0">
      <selection activeCell="J19" sqref="J19:J22"/>
    </sheetView>
  </sheetViews>
  <sheetFormatPr baseColWidth="10" defaultColWidth="10.5" defaultRowHeight="15.5" x14ac:dyDescent="0.35"/>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 x14ac:dyDescent="0.6">
      <c r="A1" s="1" t="s">
        <v>375</v>
      </c>
    </row>
    <row r="3" spans="1:19" s="32" customFormat="1" ht="135" x14ac:dyDescent="0.35">
      <c r="A3" s="207" t="s">
        <v>376</v>
      </c>
      <c r="B3" s="51" t="s">
        <v>377</v>
      </c>
      <c r="D3" s="9" t="s">
        <v>749</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32" customFormat="1" ht="30" x14ac:dyDescent="0.35">
      <c r="A7" s="207" t="s">
        <v>104</v>
      </c>
      <c r="B7" s="51" t="s">
        <v>378</v>
      </c>
      <c r="D7" s="9" t="s">
        <v>49</v>
      </c>
      <c r="F7" s="52"/>
      <c r="H7" s="52"/>
      <c r="J7" s="43"/>
      <c r="L7" s="31"/>
      <c r="M7" s="30"/>
      <c r="N7" s="31"/>
      <c r="O7" s="30"/>
      <c r="P7" s="31"/>
      <c r="Q7" s="30"/>
      <c r="R7" s="31"/>
    </row>
    <row r="8" spans="1:19" s="30" customFormat="1" ht="19" x14ac:dyDescent="0.35">
      <c r="A8" s="50"/>
      <c r="B8" s="41"/>
      <c r="D8" s="41"/>
      <c r="F8" s="41"/>
      <c r="H8" s="41"/>
      <c r="J8" s="42"/>
      <c r="L8" s="42"/>
      <c r="N8" s="42"/>
      <c r="P8" s="42"/>
      <c r="R8" s="42"/>
    </row>
    <row r="9" spans="1:19" s="8" customFormat="1" ht="30" x14ac:dyDescent="0.35">
      <c r="A9" s="503" t="s">
        <v>379</v>
      </c>
      <c r="B9" s="48" t="s">
        <v>380</v>
      </c>
      <c r="D9" s="9" t="s">
        <v>247</v>
      </c>
      <c r="F9" s="9" t="str">
        <f>IF(D9=[2]Lists!$K$4,"&lt; Input URL to data source &gt;",IF(D9=[2]Lists!$K$5,"&lt; Reference section in EITI Report or URL &gt;",IF(D9=[2]Lists!$K$6,"&lt; Reference evidence of non-applicability &gt;","")))</f>
        <v/>
      </c>
      <c r="G9" s="30"/>
      <c r="H9" s="9" t="s">
        <v>815</v>
      </c>
      <c r="I9" s="30"/>
      <c r="J9" s="451" t="s">
        <v>826</v>
      </c>
      <c r="K9" s="30"/>
      <c r="L9" s="31"/>
      <c r="M9" s="30"/>
      <c r="N9" s="31"/>
      <c r="O9" s="30"/>
      <c r="P9" s="31"/>
      <c r="Q9" s="30"/>
      <c r="R9" s="31"/>
      <c r="S9" s="30"/>
    </row>
    <row r="10" spans="1:19" s="8" customFormat="1" ht="45" x14ac:dyDescent="0.35">
      <c r="A10" s="504"/>
      <c r="B10" s="54" t="s">
        <v>381</v>
      </c>
      <c r="D10" s="9" t="s">
        <v>247</v>
      </c>
      <c r="F10" s="402" t="s">
        <v>816</v>
      </c>
      <c r="G10" s="32"/>
      <c r="H10" s="9" t="s">
        <v>815</v>
      </c>
      <c r="I10" s="32"/>
      <c r="J10" s="500"/>
      <c r="K10" s="32"/>
      <c r="L10" s="31"/>
      <c r="M10" s="32"/>
      <c r="N10" s="31"/>
      <c r="O10" s="32"/>
      <c r="P10" s="31"/>
      <c r="Q10" s="32"/>
      <c r="R10" s="31"/>
      <c r="S10" s="32"/>
    </row>
    <row r="11" spans="1:19" s="8" customFormat="1" ht="45" x14ac:dyDescent="0.35">
      <c r="A11" s="504"/>
      <c r="B11" s="54" t="s">
        <v>382</v>
      </c>
      <c r="D11" s="9" t="s">
        <v>247</v>
      </c>
      <c r="F11" s="402" t="s">
        <v>816</v>
      </c>
      <c r="G11" s="32"/>
      <c r="H11" s="9" t="s">
        <v>815</v>
      </c>
      <c r="I11" s="30"/>
      <c r="J11" s="500"/>
      <c r="K11" s="30"/>
      <c r="L11" s="31"/>
      <c r="M11" s="30"/>
      <c r="N11" s="31"/>
      <c r="O11" s="30"/>
      <c r="P11" s="31"/>
      <c r="Q11" s="30"/>
      <c r="R11" s="31"/>
      <c r="S11" s="30"/>
    </row>
    <row r="12" spans="1:19" s="8" customFormat="1" ht="135" x14ac:dyDescent="0.35">
      <c r="A12" s="504"/>
      <c r="B12" s="54" t="s">
        <v>383</v>
      </c>
      <c r="D12" s="9" t="s">
        <v>247</v>
      </c>
      <c r="F12" s="402" t="s">
        <v>689</v>
      </c>
      <c r="G12" s="32"/>
      <c r="H12" s="402" t="s">
        <v>817</v>
      </c>
      <c r="I12" s="30"/>
      <c r="J12" s="500"/>
      <c r="K12" s="30"/>
      <c r="L12" s="31"/>
      <c r="M12" s="30"/>
      <c r="N12" s="31"/>
      <c r="O12" s="30"/>
      <c r="P12" s="31"/>
      <c r="Q12" s="30"/>
      <c r="R12" s="31"/>
      <c r="S12" s="30"/>
    </row>
    <row r="13" spans="1:19" s="8" customFormat="1" ht="60" x14ac:dyDescent="0.35">
      <c r="A13" s="504"/>
      <c r="B13" s="54" t="s">
        <v>384</v>
      </c>
      <c r="D13" s="9" t="s">
        <v>247</v>
      </c>
      <c r="F13" s="402" t="s">
        <v>689</v>
      </c>
      <c r="G13" s="32"/>
      <c r="H13" s="402" t="s">
        <v>718</v>
      </c>
      <c r="I13" s="34"/>
      <c r="J13" s="500"/>
      <c r="K13" s="34"/>
      <c r="L13" s="31"/>
      <c r="M13" s="34"/>
      <c r="N13" s="31"/>
      <c r="O13" s="34"/>
      <c r="P13" s="31"/>
      <c r="Q13" s="34"/>
      <c r="R13" s="31"/>
      <c r="S13" s="34"/>
    </row>
    <row r="14" spans="1:19" s="8" customFormat="1" ht="30" x14ac:dyDescent="0.35">
      <c r="A14" s="504"/>
      <c r="B14" s="48" t="s">
        <v>385</v>
      </c>
      <c r="D14" s="9" t="s">
        <v>730</v>
      </c>
      <c r="F14" s="9" t="str">
        <f>IF(D14=[2]Lists!$K$4,"&lt; Input URL to data source &gt;",IF(D14=[2]Lists!$K$5,"&lt; Reference section in EITI Report or URL &gt;",IF(D14=[2]Lists!$K$6,"&lt; Reference evidence of non-applicability &gt;","")))</f>
        <v/>
      </c>
      <c r="G14" s="30"/>
      <c r="H14" s="9" t="s">
        <v>815</v>
      </c>
      <c r="I14" s="32"/>
      <c r="J14" s="500"/>
      <c r="K14" s="32"/>
      <c r="L14" s="31"/>
      <c r="M14" s="32"/>
      <c r="N14" s="31"/>
      <c r="O14" s="32"/>
      <c r="P14" s="31"/>
      <c r="Q14" s="32"/>
      <c r="R14" s="31"/>
      <c r="S14" s="32"/>
    </row>
    <row r="15" spans="1:19" s="8" customFormat="1" ht="45" x14ac:dyDescent="0.35">
      <c r="A15" s="504"/>
      <c r="B15" s="54" t="s">
        <v>386</v>
      </c>
      <c r="D15" s="415">
        <v>10.606767487000001</v>
      </c>
      <c r="F15" s="402" t="s">
        <v>816</v>
      </c>
      <c r="G15" s="32"/>
      <c r="H15" s="9" t="s">
        <v>815</v>
      </c>
      <c r="I15" s="30"/>
      <c r="J15" s="500"/>
      <c r="K15" s="30"/>
      <c r="L15" s="31"/>
      <c r="M15" s="30"/>
      <c r="N15" s="31"/>
      <c r="O15" s="30"/>
      <c r="P15" s="31"/>
      <c r="Q15" s="30"/>
      <c r="R15" s="31"/>
      <c r="S15" s="30"/>
    </row>
    <row r="16" spans="1:19" s="8" customFormat="1" ht="45" x14ac:dyDescent="0.35">
      <c r="A16" s="504"/>
      <c r="B16" s="54" t="s">
        <v>387</v>
      </c>
      <c r="D16" s="415">
        <v>78.891655563</v>
      </c>
      <c r="F16" s="402" t="s">
        <v>816</v>
      </c>
      <c r="G16" s="32"/>
      <c r="H16" s="9" t="s">
        <v>815</v>
      </c>
      <c r="I16" s="34"/>
      <c r="J16" s="500"/>
      <c r="K16" s="34"/>
      <c r="L16" s="31"/>
      <c r="M16" s="34"/>
      <c r="N16" s="31"/>
      <c r="O16" s="34"/>
      <c r="P16" s="31"/>
      <c r="Q16" s="34"/>
      <c r="R16" s="31"/>
      <c r="S16" s="34"/>
    </row>
    <row r="17" spans="1:19" s="8" customFormat="1" ht="135" x14ac:dyDescent="0.35">
      <c r="A17" s="505"/>
      <c r="B17" s="54" t="s">
        <v>388</v>
      </c>
      <c r="D17" s="402" t="s">
        <v>49</v>
      </c>
      <c r="F17" s="402" t="s">
        <v>689</v>
      </c>
      <c r="G17" s="32"/>
      <c r="H17" s="402" t="s">
        <v>817</v>
      </c>
      <c r="I17" s="30"/>
      <c r="J17" s="500"/>
      <c r="K17" s="30"/>
      <c r="L17" s="31"/>
      <c r="M17" s="30"/>
      <c r="N17" s="31"/>
      <c r="O17" s="30"/>
      <c r="P17" s="31"/>
      <c r="Q17" s="30"/>
      <c r="R17" s="31"/>
      <c r="S17" s="30"/>
    </row>
    <row r="18" spans="1:19" s="8" customFormat="1" ht="60" x14ac:dyDescent="0.35">
      <c r="A18" s="211"/>
      <c r="B18" s="54" t="s">
        <v>384</v>
      </c>
      <c r="D18" s="402" t="s">
        <v>49</v>
      </c>
      <c r="F18" s="402" t="s">
        <v>689</v>
      </c>
      <c r="G18" s="32"/>
      <c r="H18" s="402" t="s">
        <v>718</v>
      </c>
      <c r="I18" s="34"/>
      <c r="J18" s="501"/>
      <c r="K18" s="34"/>
      <c r="L18" s="31"/>
      <c r="M18" s="34"/>
      <c r="N18" s="31"/>
      <c r="O18" s="34"/>
      <c r="P18" s="31"/>
      <c r="Q18" s="34"/>
      <c r="R18" s="31"/>
      <c r="S18" s="34"/>
    </row>
    <row r="19" spans="1:19" s="8" customFormat="1" ht="30" x14ac:dyDescent="0.35">
      <c r="A19" s="503" t="s">
        <v>389</v>
      </c>
      <c r="B19" s="48" t="s">
        <v>390</v>
      </c>
      <c r="D19" s="9" t="s">
        <v>690</v>
      </c>
      <c r="F19" s="9" t="str">
        <f>IF(D19=[2]Lists!$K$4,"&lt; Input URL to data source &gt;",IF(D19=[2]Lists!$K$5,"&lt; Reference section in EITI Report or URL &gt;",IF(D19=[2]Lists!$K$6,"&lt; Reference evidence of non-applicability &gt;","")))</f>
        <v/>
      </c>
      <c r="G19" s="34"/>
      <c r="H19" s="9" t="s">
        <v>818</v>
      </c>
      <c r="I19" s="34"/>
      <c r="J19" s="451"/>
      <c r="K19" s="34"/>
      <c r="L19" s="31"/>
      <c r="M19" s="34"/>
      <c r="N19" s="31"/>
      <c r="O19" s="34"/>
      <c r="P19" s="31"/>
      <c r="Q19" s="34"/>
      <c r="R19" s="31"/>
      <c r="S19" s="34"/>
    </row>
    <row r="20" spans="1:19" s="8" customFormat="1" ht="30" x14ac:dyDescent="0.35">
      <c r="A20" s="504"/>
      <c r="B20" s="54" t="s">
        <v>391</v>
      </c>
      <c r="D20" s="415">
        <v>6.0156925000000001</v>
      </c>
      <c r="F20" s="9" t="s">
        <v>816</v>
      </c>
      <c r="G20" s="34"/>
      <c r="H20" s="9" t="s">
        <v>818</v>
      </c>
      <c r="I20" s="34"/>
      <c r="J20" s="441"/>
      <c r="K20" s="34"/>
      <c r="L20" s="31"/>
      <c r="M20" s="34"/>
      <c r="N20" s="31"/>
      <c r="O20" s="34"/>
      <c r="P20" s="31"/>
      <c r="Q20" s="34"/>
      <c r="R20" s="31"/>
      <c r="S20" s="34"/>
    </row>
    <row r="21" spans="1:19" s="8" customFormat="1" ht="30" x14ac:dyDescent="0.35">
      <c r="A21" s="504"/>
      <c r="B21" s="54" t="s">
        <v>392</v>
      </c>
      <c r="D21" s="402" t="s">
        <v>689</v>
      </c>
      <c r="F21" s="9"/>
      <c r="G21" s="34"/>
      <c r="H21" s="9"/>
      <c r="I21" s="34"/>
      <c r="J21" s="441"/>
      <c r="K21" s="34"/>
      <c r="L21" s="31"/>
      <c r="M21" s="34"/>
      <c r="N21" s="31"/>
      <c r="O21" s="34"/>
      <c r="P21" s="31"/>
      <c r="Q21" s="34"/>
      <c r="R21" s="31"/>
      <c r="S21" s="34"/>
    </row>
    <row r="22" spans="1:19" s="8" customFormat="1" ht="75" x14ac:dyDescent="0.35">
      <c r="A22" s="505"/>
      <c r="B22" s="54" t="s">
        <v>393</v>
      </c>
      <c r="D22" s="9" t="s">
        <v>49</v>
      </c>
      <c r="F22" s="9" t="s">
        <v>689</v>
      </c>
      <c r="G22" s="34"/>
      <c r="H22" s="70" t="s">
        <v>718</v>
      </c>
      <c r="I22" s="34"/>
      <c r="J22" s="442"/>
      <c r="K22" s="34"/>
      <c r="L22" s="31"/>
      <c r="M22" s="34"/>
      <c r="N22" s="31"/>
      <c r="O22" s="34"/>
      <c r="P22" s="31"/>
      <c r="Q22" s="34"/>
      <c r="R22" s="31"/>
      <c r="S22" s="34"/>
    </row>
    <row r="23" spans="1:19" s="10" customFormat="1" x14ac:dyDescent="0.35">
      <c r="A23" s="55"/>
    </row>
  </sheetData>
  <mergeCells count="4">
    <mergeCell ref="A9:A17"/>
    <mergeCell ref="A19:A22"/>
    <mergeCell ref="J9:J18"/>
    <mergeCell ref="J19:J22"/>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S19"/>
  <sheetViews>
    <sheetView topLeftCell="A16" zoomScale="60" zoomScaleNormal="60" workbookViewId="0">
      <selection activeCell="B3" sqref="B3:D3"/>
    </sheetView>
  </sheetViews>
  <sheetFormatPr baseColWidth="10" defaultColWidth="10.5" defaultRowHeight="15.5" x14ac:dyDescent="0.35"/>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394</v>
      </c>
    </row>
    <row r="3" spans="1:19" s="32" customFormat="1" ht="120" x14ac:dyDescent="0.35">
      <c r="A3" s="207" t="s">
        <v>395</v>
      </c>
      <c r="B3" s="51" t="s">
        <v>396</v>
      </c>
      <c r="D3" s="9" t="s">
        <v>749</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32" customFormat="1" ht="30" x14ac:dyDescent="0.35">
      <c r="A7" s="207" t="s">
        <v>104</v>
      </c>
      <c r="B7" s="51" t="s">
        <v>397</v>
      </c>
      <c r="D7" s="9" t="s">
        <v>49</v>
      </c>
      <c r="F7" s="52"/>
      <c r="H7" s="52"/>
      <c r="J7" s="43"/>
    </row>
    <row r="8" spans="1:19" s="30" customFormat="1" ht="19" x14ac:dyDescent="0.35">
      <c r="A8" s="50"/>
      <c r="B8" s="41"/>
      <c r="D8" s="41"/>
      <c r="F8" s="41"/>
      <c r="H8" s="41"/>
      <c r="J8" s="42"/>
      <c r="L8" s="42"/>
      <c r="N8" s="42"/>
      <c r="P8" s="42"/>
      <c r="R8" s="42"/>
    </row>
    <row r="9" spans="1:19" s="8" customFormat="1" ht="60" x14ac:dyDescent="0.35">
      <c r="A9" s="438" t="s">
        <v>398</v>
      </c>
      <c r="B9" s="48" t="s">
        <v>399</v>
      </c>
      <c r="D9" s="9" t="s">
        <v>690</v>
      </c>
      <c r="F9" s="9" t="str">
        <f>IF(D9=[2]Lists!$K$4,"&lt; Input URL to data source &gt;",IF(D9=[2]Lists!$K$5,"&lt; Reference section in EITI Report or URL &gt;",IF(D9=[2]Lists!$K$6,"&lt; Reference evidence of non-applicability &gt;","")))</f>
        <v/>
      </c>
      <c r="G9" s="30"/>
      <c r="H9" s="9" t="str">
        <f>IF(F9=[2]Lists!$K$4,"&lt; Input URL to data source &gt;",IF(F9=[2]Lists!$K$5,"&lt; Reference section in EITI Report or URL &gt;",IF(F9=[2]Lists!$K$6,"&lt; Reference evidence of non-applicability &gt;","")))</f>
        <v/>
      </c>
      <c r="I9" s="30"/>
      <c r="J9" s="440"/>
      <c r="K9" s="30"/>
      <c r="L9" s="31"/>
      <c r="M9" s="30"/>
      <c r="N9" s="31"/>
      <c r="O9" s="30"/>
      <c r="P9" s="31"/>
      <c r="Q9" s="30"/>
      <c r="R9" s="31"/>
      <c r="S9" s="30"/>
    </row>
    <row r="10" spans="1:19" s="8" customFormat="1" ht="45" x14ac:dyDescent="0.35">
      <c r="A10" s="455"/>
      <c r="B10" s="54" t="s">
        <v>400</v>
      </c>
      <c r="D10" s="415">
        <v>21.264833837000001</v>
      </c>
      <c r="F10" s="9" t="s">
        <v>816</v>
      </c>
      <c r="G10" s="32"/>
      <c r="H10" s="9" t="s">
        <v>819</v>
      </c>
      <c r="I10" s="32"/>
      <c r="J10" s="441"/>
      <c r="K10" s="32"/>
      <c r="L10" s="31"/>
      <c r="M10" s="32"/>
      <c r="N10" s="31"/>
      <c r="O10" s="32"/>
      <c r="P10" s="31"/>
      <c r="Q10" s="32"/>
      <c r="R10" s="31"/>
      <c r="S10" s="32"/>
    </row>
    <row r="11" spans="1:19" s="8" customFormat="1" ht="75" x14ac:dyDescent="0.35">
      <c r="A11" s="455"/>
      <c r="B11" s="54" t="s">
        <v>401</v>
      </c>
      <c r="D11" s="9" t="s">
        <v>49</v>
      </c>
      <c r="F11" s="9" t="s">
        <v>689</v>
      </c>
      <c r="G11" s="32"/>
      <c r="H11" s="9" t="s">
        <v>819</v>
      </c>
      <c r="I11" s="32"/>
      <c r="J11" s="441"/>
      <c r="K11" s="32"/>
      <c r="L11" s="31"/>
      <c r="M11" s="32"/>
      <c r="N11" s="31"/>
      <c r="O11" s="32"/>
      <c r="P11" s="31"/>
      <c r="Q11" s="32"/>
      <c r="R11" s="31"/>
      <c r="S11" s="32"/>
    </row>
    <row r="12" spans="1:19" s="8" customFormat="1" ht="45" x14ac:dyDescent="0.35">
      <c r="A12" s="455"/>
      <c r="B12" s="54" t="s">
        <v>402</v>
      </c>
      <c r="D12" s="9" t="s">
        <v>49</v>
      </c>
      <c r="F12" s="9" t="s">
        <v>689</v>
      </c>
      <c r="G12" s="32"/>
      <c r="H12" s="9" t="s">
        <v>819</v>
      </c>
      <c r="I12" s="32"/>
      <c r="J12" s="441"/>
      <c r="K12" s="32"/>
      <c r="L12" s="31"/>
      <c r="M12" s="32"/>
      <c r="N12" s="31"/>
      <c r="O12" s="32"/>
      <c r="P12" s="31"/>
      <c r="Q12" s="32"/>
      <c r="R12" s="31"/>
      <c r="S12" s="32"/>
    </row>
    <row r="13" spans="1:19" s="8" customFormat="1" ht="87" customHeight="1" x14ac:dyDescent="0.35">
      <c r="A13" s="455"/>
      <c r="B13" s="54" t="s">
        <v>403</v>
      </c>
      <c r="D13" s="9" t="s">
        <v>49</v>
      </c>
      <c r="F13" s="9" t="s">
        <v>689</v>
      </c>
      <c r="G13" s="32"/>
      <c r="H13" s="70" t="s">
        <v>718</v>
      </c>
      <c r="I13" s="32"/>
      <c r="J13" s="442"/>
      <c r="K13" s="32"/>
      <c r="L13" s="31"/>
      <c r="M13" s="32"/>
      <c r="N13" s="31"/>
      <c r="O13" s="32"/>
      <c r="P13" s="31"/>
      <c r="Q13" s="32"/>
      <c r="R13" s="31"/>
      <c r="S13" s="32"/>
    </row>
    <row r="14" spans="1:19" s="34" customFormat="1" x14ac:dyDescent="0.35">
      <c r="A14" s="75"/>
    </row>
    <row r="15" spans="1:19" s="8" customFormat="1" ht="60" x14ac:dyDescent="0.35">
      <c r="A15" s="438" t="s">
        <v>404</v>
      </c>
      <c r="B15" s="48" t="s">
        <v>399</v>
      </c>
      <c r="D15" s="9" t="s">
        <v>689</v>
      </c>
      <c r="F15" s="9" t="s">
        <v>689</v>
      </c>
      <c r="G15" s="30"/>
      <c r="H15" s="9" t="s">
        <v>689</v>
      </c>
      <c r="I15" s="30"/>
      <c r="J15" s="440"/>
      <c r="K15" s="30"/>
      <c r="L15" s="31"/>
      <c r="M15" s="30"/>
      <c r="N15" s="31"/>
      <c r="O15" s="30"/>
      <c r="P15" s="31"/>
      <c r="Q15" s="30"/>
      <c r="R15" s="31"/>
      <c r="S15" s="30"/>
    </row>
    <row r="16" spans="1:19" s="8" customFormat="1" ht="45" x14ac:dyDescent="0.35">
      <c r="A16" s="455"/>
      <c r="B16" s="54" t="s">
        <v>400</v>
      </c>
      <c r="D16" s="9" t="s">
        <v>689</v>
      </c>
      <c r="F16" s="9" t="s">
        <v>689</v>
      </c>
      <c r="G16" s="30"/>
      <c r="H16" s="9" t="s">
        <v>689</v>
      </c>
      <c r="I16" s="32"/>
      <c r="J16" s="441"/>
      <c r="K16" s="32"/>
      <c r="L16" s="31"/>
      <c r="M16" s="32"/>
      <c r="N16" s="31"/>
      <c r="O16" s="32"/>
      <c r="P16" s="31"/>
      <c r="Q16" s="32"/>
      <c r="R16" s="31"/>
      <c r="S16" s="32"/>
    </row>
    <row r="17" spans="1:19" s="8" customFormat="1" ht="75" x14ac:dyDescent="0.35">
      <c r="A17" s="455"/>
      <c r="B17" s="54" t="s">
        <v>401</v>
      </c>
      <c r="D17" s="9" t="s">
        <v>689</v>
      </c>
      <c r="F17" s="9" t="s">
        <v>689</v>
      </c>
      <c r="G17" s="30"/>
      <c r="H17" s="9" t="s">
        <v>689</v>
      </c>
      <c r="I17" s="32"/>
      <c r="J17" s="441"/>
      <c r="K17" s="32"/>
      <c r="L17" s="31"/>
      <c r="M17" s="32"/>
      <c r="N17" s="31"/>
      <c r="O17" s="32"/>
      <c r="P17" s="31"/>
      <c r="Q17" s="32"/>
      <c r="R17" s="31"/>
      <c r="S17" s="32"/>
    </row>
    <row r="18" spans="1:19" s="8" customFormat="1" ht="45" x14ac:dyDescent="0.35">
      <c r="A18" s="455"/>
      <c r="B18" s="54" t="s">
        <v>402</v>
      </c>
      <c r="D18" s="9" t="s">
        <v>689</v>
      </c>
      <c r="F18" s="9" t="s">
        <v>689</v>
      </c>
      <c r="G18" s="30"/>
      <c r="H18" s="9" t="s">
        <v>689</v>
      </c>
      <c r="I18" s="32"/>
      <c r="J18" s="441"/>
      <c r="K18" s="32"/>
      <c r="L18" s="31"/>
      <c r="M18" s="32"/>
      <c r="N18" s="31"/>
      <c r="O18" s="32"/>
      <c r="P18" s="31"/>
      <c r="Q18" s="32"/>
      <c r="R18" s="31"/>
      <c r="S18" s="32"/>
    </row>
    <row r="19" spans="1:19" s="11" customFormat="1" ht="96.75" customHeight="1" x14ac:dyDescent="0.35">
      <c r="A19" s="506"/>
      <c r="B19" s="58" t="s">
        <v>403</v>
      </c>
      <c r="D19" s="9" t="s">
        <v>689</v>
      </c>
      <c r="E19" s="8"/>
      <c r="F19" s="9" t="s">
        <v>689</v>
      </c>
      <c r="G19" s="30"/>
      <c r="H19" s="9" t="s">
        <v>689</v>
      </c>
      <c r="I19" s="59"/>
      <c r="J19" s="442"/>
      <c r="K19" s="59"/>
      <c r="L19" s="33"/>
      <c r="M19" s="59"/>
      <c r="N19" s="33"/>
      <c r="O19" s="59"/>
      <c r="P19" s="33"/>
      <c r="Q19" s="59"/>
      <c r="R19" s="33"/>
      <c r="S19" s="59"/>
    </row>
  </sheetData>
  <mergeCells count="4">
    <mergeCell ref="A9:A13"/>
    <mergeCell ref="A15:A19"/>
    <mergeCell ref="J9:J13"/>
    <mergeCell ref="J15:J19"/>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22"/>
  <sheetViews>
    <sheetView topLeftCell="A7" zoomScale="60" zoomScaleNormal="60" workbookViewId="0">
      <selection activeCell="D26" sqref="D26"/>
    </sheetView>
  </sheetViews>
  <sheetFormatPr baseColWidth="10" defaultColWidth="10.5" defaultRowHeight="15.5" x14ac:dyDescent="0.35"/>
  <cols>
    <col min="1" max="1" width="22" style="38" customWidth="1"/>
    <col min="2" max="2" width="52.08203125" customWidth="1"/>
    <col min="3" max="3" width="3.33203125" customWidth="1"/>
    <col min="4" max="4" width="25" customWidth="1"/>
    <col min="5" max="5" width="3.33203125" customWidth="1"/>
    <col min="6" max="6" width="25" customWidth="1"/>
    <col min="7" max="7" width="3.33203125" customWidth="1"/>
    <col min="8" max="8" width="25" customWidth="1"/>
    <col min="9" max="9" width="3.3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405</v>
      </c>
    </row>
    <row r="3" spans="1:19" s="32" customFormat="1" ht="75" x14ac:dyDescent="0.35">
      <c r="A3" s="207" t="s">
        <v>406</v>
      </c>
      <c r="B3" s="51" t="s">
        <v>407</v>
      </c>
      <c r="D3" s="9" t="s">
        <v>749</v>
      </c>
      <c r="F3" s="52"/>
      <c r="H3" s="52"/>
      <c r="J3" s="43"/>
      <c r="L3" s="31"/>
      <c r="N3" s="31"/>
      <c r="P3" s="31"/>
      <c r="R3" s="31"/>
    </row>
    <row r="4" spans="1:19" s="30" customFormat="1" ht="19" x14ac:dyDescent="0.35">
      <c r="A4" s="65"/>
      <c r="B4" s="41"/>
      <c r="D4" s="41"/>
      <c r="F4" s="41"/>
      <c r="H4" s="41"/>
      <c r="J4" s="42"/>
      <c r="L4" s="42"/>
      <c r="N4" s="42"/>
      <c r="P4" s="42"/>
      <c r="R4" s="42"/>
    </row>
    <row r="5" spans="1:19" s="47" customFormat="1" ht="133" x14ac:dyDescent="0.35">
      <c r="A5" s="64"/>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65"/>
      <c r="B6" s="41"/>
      <c r="D6" s="41"/>
      <c r="F6" s="41"/>
      <c r="H6" s="41"/>
      <c r="J6" s="42"/>
      <c r="L6" s="42"/>
      <c r="N6" s="42"/>
      <c r="P6" s="42"/>
      <c r="R6" s="42"/>
    </row>
    <row r="7" spans="1:19" s="8" customFormat="1" ht="30" x14ac:dyDescent="0.35">
      <c r="A7" s="66"/>
      <c r="B7" s="63" t="s">
        <v>408</v>
      </c>
      <c r="D7" s="9" t="s">
        <v>690</v>
      </c>
      <c r="F7" s="9" t="str">
        <f>IF(D7=[2]Lists!$K$4,"&lt; Input URL to data source &gt;",IF(D7=[2]Lists!$K$5,"&lt; Reference section in EITI Report or URL &gt;",IF(D7=[2]Lists!$K$6,"&lt; Reference evidence of non-applicability &gt;","")))</f>
        <v/>
      </c>
      <c r="G7" s="30"/>
      <c r="H7" s="9" t="s">
        <v>725</v>
      </c>
      <c r="I7" s="30"/>
      <c r="J7" s="440"/>
      <c r="K7" s="30"/>
      <c r="L7" s="31"/>
      <c r="M7" s="30"/>
      <c r="N7" s="31"/>
      <c r="O7" s="30"/>
      <c r="P7" s="31"/>
      <c r="Q7" s="30"/>
      <c r="R7" s="31"/>
      <c r="S7" s="30"/>
    </row>
    <row r="8" spans="1:19" s="8" customFormat="1" ht="30" x14ac:dyDescent="0.35">
      <c r="A8" s="66"/>
      <c r="B8" s="48" t="s">
        <v>409</v>
      </c>
      <c r="D8" s="402">
        <v>20210.2</v>
      </c>
      <c r="F8" s="9" t="s">
        <v>816</v>
      </c>
      <c r="G8" s="32"/>
      <c r="H8" s="9" t="s">
        <v>725</v>
      </c>
      <c r="I8" s="32"/>
      <c r="J8" s="441"/>
      <c r="K8" s="32"/>
      <c r="L8" s="31"/>
      <c r="M8" s="32"/>
      <c r="N8" s="31"/>
      <c r="O8" s="32"/>
      <c r="P8" s="31"/>
      <c r="Q8" s="32"/>
      <c r="R8" s="31"/>
      <c r="S8" s="32"/>
    </row>
    <row r="9" spans="1:19" s="8" customFormat="1" ht="30" x14ac:dyDescent="0.35">
      <c r="A9" s="66"/>
      <c r="B9" s="19" t="s">
        <v>410</v>
      </c>
      <c r="D9" s="9" t="s">
        <v>508</v>
      </c>
      <c r="F9" s="9" t="s">
        <v>689</v>
      </c>
      <c r="G9" s="30"/>
      <c r="H9" s="9" t="s">
        <v>689</v>
      </c>
      <c r="I9" s="30"/>
      <c r="J9" s="441"/>
      <c r="K9" s="30"/>
      <c r="L9" s="31"/>
      <c r="M9" s="30"/>
      <c r="N9" s="31"/>
      <c r="O9" s="30"/>
      <c r="P9" s="31"/>
      <c r="Q9" s="30"/>
      <c r="R9" s="31"/>
      <c r="S9" s="30"/>
    </row>
    <row r="10" spans="1:19" s="8" customFormat="1" ht="15" x14ac:dyDescent="0.35">
      <c r="A10" s="66"/>
      <c r="B10" s="60" t="s">
        <v>411</v>
      </c>
      <c r="D10" s="402">
        <v>109838</v>
      </c>
      <c r="F10" s="9" t="s">
        <v>816</v>
      </c>
      <c r="G10" s="32"/>
      <c r="H10" s="9" t="s">
        <v>725</v>
      </c>
      <c r="I10" s="32"/>
      <c r="J10" s="441"/>
      <c r="K10" s="32"/>
      <c r="L10" s="31"/>
      <c r="M10" s="32"/>
      <c r="N10" s="31"/>
      <c r="O10" s="32"/>
      <c r="P10" s="31"/>
      <c r="Q10" s="32"/>
      <c r="R10" s="31"/>
      <c r="S10" s="32"/>
    </row>
    <row r="11" spans="1:19" s="8" customFormat="1" ht="19" x14ac:dyDescent="0.35">
      <c r="A11" s="66"/>
      <c r="B11" s="60" t="s">
        <v>412</v>
      </c>
      <c r="D11" s="402">
        <v>4435.9645357199997</v>
      </c>
      <c r="F11" s="9" t="s">
        <v>816</v>
      </c>
      <c r="G11" s="30"/>
      <c r="H11" s="9" t="s">
        <v>725</v>
      </c>
      <c r="I11" s="30"/>
      <c r="J11" s="441"/>
      <c r="K11" s="30"/>
      <c r="L11" s="31"/>
      <c r="M11" s="30"/>
      <c r="N11" s="31"/>
      <c r="O11" s="30"/>
      <c r="P11" s="31"/>
      <c r="Q11" s="30"/>
      <c r="R11" s="31"/>
      <c r="S11" s="30"/>
    </row>
    <row r="12" spans="1:19" s="8" customFormat="1" x14ac:dyDescent="0.35">
      <c r="A12" s="66"/>
      <c r="B12" s="60" t="s">
        <v>413</v>
      </c>
      <c r="D12" s="402">
        <v>14420.02</v>
      </c>
      <c r="F12" s="9" t="s">
        <v>816</v>
      </c>
      <c r="G12" s="34"/>
      <c r="H12" s="9" t="s">
        <v>725</v>
      </c>
      <c r="I12" s="34"/>
      <c r="J12" s="441"/>
      <c r="K12" s="34"/>
      <c r="L12" s="31"/>
      <c r="M12" s="34"/>
      <c r="N12" s="31"/>
      <c r="O12" s="34"/>
      <c r="P12" s="31"/>
      <c r="Q12" s="34"/>
      <c r="R12" s="31"/>
      <c r="S12" s="34"/>
    </row>
    <row r="13" spans="1:19" s="8" customFormat="1" x14ac:dyDescent="0.35">
      <c r="A13" s="66"/>
      <c r="B13" s="60" t="s">
        <v>414</v>
      </c>
      <c r="D13" s="402">
        <v>28274.41</v>
      </c>
      <c r="F13" s="9" t="s">
        <v>816</v>
      </c>
      <c r="G13" s="34"/>
      <c r="H13" s="9" t="s">
        <v>725</v>
      </c>
      <c r="I13" s="34"/>
      <c r="J13" s="441"/>
      <c r="K13" s="34"/>
      <c r="L13" s="31"/>
      <c r="M13" s="34"/>
      <c r="N13" s="31"/>
      <c r="O13" s="34"/>
      <c r="P13" s="31"/>
      <c r="Q13" s="34"/>
      <c r="R13" s="31"/>
      <c r="S13" s="34"/>
    </row>
    <row r="14" spans="1:19" s="8" customFormat="1" x14ac:dyDescent="0.35">
      <c r="A14" s="66"/>
      <c r="B14" s="60" t="s">
        <v>415</v>
      </c>
      <c r="D14" s="402">
        <v>35864.74</v>
      </c>
      <c r="F14" s="9" t="s">
        <v>816</v>
      </c>
      <c r="G14" s="34"/>
      <c r="H14" s="9" t="s">
        <v>725</v>
      </c>
      <c r="I14" s="34"/>
      <c r="J14" s="441"/>
      <c r="K14" s="34"/>
      <c r="L14" s="31"/>
      <c r="M14" s="34"/>
      <c r="N14" s="31"/>
      <c r="O14" s="34"/>
      <c r="P14" s="31"/>
      <c r="Q14" s="34"/>
      <c r="R14" s="31"/>
      <c r="S14" s="34"/>
    </row>
    <row r="15" spans="1:19" s="8" customFormat="1" x14ac:dyDescent="0.35">
      <c r="A15" s="66"/>
      <c r="B15" s="60" t="s">
        <v>416</v>
      </c>
      <c r="D15" s="402">
        <v>12691</v>
      </c>
      <c r="F15" s="9" t="s">
        <v>417</v>
      </c>
      <c r="G15" s="34"/>
      <c r="H15" s="9" t="s">
        <v>725</v>
      </c>
      <c r="I15" s="34"/>
      <c r="J15" s="441"/>
      <c r="K15" s="34"/>
      <c r="L15" s="31"/>
      <c r="M15" s="34"/>
      <c r="N15" s="31"/>
      <c r="O15" s="34"/>
      <c r="P15" s="31"/>
      <c r="Q15" s="34"/>
      <c r="R15" s="31"/>
      <c r="S15" s="34"/>
    </row>
    <row r="16" spans="1:19" s="8" customFormat="1" x14ac:dyDescent="0.35">
      <c r="A16" s="66"/>
      <c r="B16" s="60" t="s">
        <v>418</v>
      </c>
      <c r="D16" s="402">
        <v>848</v>
      </c>
      <c r="F16" s="9" t="s">
        <v>417</v>
      </c>
      <c r="G16" s="34"/>
      <c r="H16" s="9" t="s">
        <v>725</v>
      </c>
      <c r="I16" s="34"/>
      <c r="J16" s="441"/>
      <c r="K16" s="34"/>
      <c r="L16" s="31"/>
      <c r="M16" s="34"/>
      <c r="N16" s="31"/>
      <c r="O16" s="34"/>
      <c r="P16" s="31"/>
      <c r="Q16" s="34"/>
      <c r="R16" s="31"/>
      <c r="S16" s="34"/>
    </row>
    <row r="17" spans="1:19" s="8" customFormat="1" x14ac:dyDescent="0.35">
      <c r="A17" s="66"/>
      <c r="B17" s="60" t="s">
        <v>419</v>
      </c>
      <c r="D17" s="402">
        <v>280251</v>
      </c>
      <c r="F17" s="9" t="s">
        <v>417</v>
      </c>
      <c r="G17" s="34"/>
      <c r="H17" s="9" t="s">
        <v>725</v>
      </c>
      <c r="I17" s="34"/>
      <c r="J17" s="441"/>
      <c r="K17" s="34"/>
      <c r="L17" s="31"/>
      <c r="M17" s="34"/>
      <c r="N17" s="31"/>
      <c r="O17" s="34"/>
      <c r="P17" s="31"/>
      <c r="Q17" s="34"/>
      <c r="R17" s="31"/>
      <c r="S17" s="34"/>
    </row>
    <row r="18" spans="1:19" s="8" customFormat="1" x14ac:dyDescent="0.35">
      <c r="A18" s="66"/>
      <c r="B18" s="60" t="s">
        <v>420</v>
      </c>
      <c r="D18" s="402">
        <v>4285745</v>
      </c>
      <c r="F18" s="9" t="s">
        <v>417</v>
      </c>
      <c r="G18" s="34"/>
      <c r="H18" s="9" t="s">
        <v>725</v>
      </c>
      <c r="I18" s="34"/>
      <c r="J18" s="441"/>
      <c r="K18" s="34"/>
      <c r="L18" s="31"/>
      <c r="M18" s="34"/>
      <c r="N18" s="31"/>
      <c r="O18" s="34"/>
      <c r="P18" s="31"/>
      <c r="Q18" s="34"/>
      <c r="R18" s="31"/>
      <c r="S18" s="34"/>
    </row>
    <row r="19" spans="1:19" s="8" customFormat="1" x14ac:dyDescent="0.35">
      <c r="A19" s="66"/>
      <c r="B19" s="60" t="s">
        <v>421</v>
      </c>
      <c r="D19" s="9" t="s">
        <v>508</v>
      </c>
      <c r="F19" s="9" t="s">
        <v>689</v>
      </c>
      <c r="G19" s="34"/>
      <c r="H19" s="9" t="s">
        <v>689</v>
      </c>
      <c r="I19" s="34"/>
      <c r="J19" s="441"/>
      <c r="K19" s="34"/>
      <c r="L19" s="31"/>
      <c r="M19" s="34"/>
      <c r="N19" s="31"/>
      <c r="O19" s="34"/>
      <c r="P19" s="31"/>
      <c r="Q19" s="34"/>
      <c r="R19" s="31"/>
      <c r="S19" s="34"/>
    </row>
    <row r="20" spans="1:19" s="8" customFormat="1" x14ac:dyDescent="0.35">
      <c r="A20" s="66"/>
      <c r="B20" s="60" t="s">
        <v>422</v>
      </c>
      <c r="D20" s="9" t="s">
        <v>508</v>
      </c>
      <c r="F20" s="9" t="s">
        <v>689</v>
      </c>
      <c r="G20" s="34"/>
      <c r="H20" s="9" t="s">
        <v>689</v>
      </c>
      <c r="I20" s="34"/>
      <c r="J20" s="441"/>
      <c r="K20" s="34"/>
      <c r="L20" s="31"/>
      <c r="M20" s="34"/>
      <c r="N20" s="31"/>
      <c r="O20" s="34"/>
      <c r="P20" s="31"/>
      <c r="Q20" s="34"/>
      <c r="R20" s="31"/>
      <c r="S20" s="34"/>
    </row>
    <row r="21" spans="1:19" s="8" customFormat="1" ht="62" x14ac:dyDescent="0.35">
      <c r="A21" s="66"/>
      <c r="B21" s="63" t="s">
        <v>423</v>
      </c>
      <c r="D21" s="9" t="s">
        <v>49</v>
      </c>
      <c r="F21" s="404" t="s">
        <v>847</v>
      </c>
      <c r="G21" s="30"/>
      <c r="H21" s="9" t="str">
        <f>IF(F21=[2]Lists!$K$4,"&lt; Input URL to data source &gt;",IF(F21=[2]Lists!$K$5,"&lt; Reference section in EITI Report or URL &gt;",IF(F21=[2]Lists!$K$6,"&lt; Reference evidence of non-applicability &gt;","")))</f>
        <v/>
      </c>
      <c r="I21" s="30"/>
      <c r="J21" s="442"/>
      <c r="K21" s="30"/>
      <c r="L21" s="31"/>
      <c r="M21" s="30"/>
      <c r="N21" s="31"/>
      <c r="O21" s="30"/>
      <c r="P21" s="31"/>
      <c r="Q21" s="30"/>
      <c r="R21" s="31"/>
      <c r="S21" s="30"/>
    </row>
    <row r="22" spans="1:19" s="10" customFormat="1" x14ac:dyDescent="0.35">
      <c r="A22" s="86"/>
    </row>
  </sheetData>
  <mergeCells count="1">
    <mergeCell ref="J7:J21"/>
  </mergeCells>
  <hyperlinks>
    <hyperlink ref="B8" r:id="rId1" display="Produit intérieur brut – SNC 2008 C. Exploitation minière et de carrières, y compris le pétrole et le gaz" xr:uid="{00000000-0004-0000-1C00-000000000000}"/>
    <hyperlink ref="F21" r:id="rId2" xr:uid="{7F71D8CC-A98E-4640-B9D2-BD500ABD253F}"/>
  </hyperlinks>
  <pageMargins left="0.7" right="0.7" top="0.75" bottom="0.75" header="0.3" footer="0.3"/>
  <pageSetup paperSize="8"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23"/>
  <sheetViews>
    <sheetView topLeftCell="C1" zoomScale="55" zoomScaleNormal="55" workbookViewId="0">
      <selection activeCell="D3" sqref="D3"/>
    </sheetView>
  </sheetViews>
  <sheetFormatPr baseColWidth="10" defaultColWidth="10.5" defaultRowHeight="15.5" x14ac:dyDescent="0.35"/>
  <cols>
    <col min="1" max="1" width="14" style="38" customWidth="1"/>
    <col min="2" max="2" width="48" customWidth="1"/>
    <col min="3" max="3" width="3" customWidth="1"/>
    <col min="4" max="4" width="28.33203125" customWidth="1"/>
    <col min="5" max="5" width="3" customWidth="1"/>
    <col min="6" max="6" width="35.83203125" customWidth="1"/>
    <col min="7" max="7" width="3" customWidth="1"/>
    <col min="8" max="8" width="35.83203125" customWidth="1"/>
    <col min="9" max="9" width="3" customWidth="1"/>
    <col min="10" max="10" width="39"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5" t="s">
        <v>79</v>
      </c>
    </row>
    <row r="2" spans="1:19" ht="21.75" customHeight="1" x14ac:dyDescent="0.5">
      <c r="A2" s="215"/>
    </row>
    <row r="3" spans="1:19" s="32" customFormat="1" ht="90" x14ac:dyDescent="0.35">
      <c r="A3" s="207" t="s">
        <v>89</v>
      </c>
      <c r="B3" s="51" t="s">
        <v>90</v>
      </c>
      <c r="D3" s="9" t="s">
        <v>749</v>
      </c>
      <c r="F3" s="52"/>
      <c r="H3" s="52"/>
      <c r="J3" s="43"/>
      <c r="L3" s="31"/>
      <c r="N3" s="31"/>
      <c r="P3" s="31"/>
      <c r="R3" s="31"/>
    </row>
    <row r="4" spans="1:19" s="218" customFormat="1" ht="15" x14ac:dyDescent="0.35">
      <c r="A4" s="216"/>
      <c r="B4" s="217"/>
      <c r="D4" s="219"/>
      <c r="F4" s="220"/>
      <c r="H4" s="220"/>
      <c r="J4" s="221"/>
      <c r="L4" s="221"/>
      <c r="N4" s="221"/>
      <c r="P4" s="221"/>
      <c r="R4" s="221"/>
    </row>
    <row r="5" spans="1:19" s="277" customFormat="1" ht="96" x14ac:dyDescent="0.35">
      <c r="A5" s="275"/>
      <c r="B5" s="276" t="s">
        <v>80</v>
      </c>
      <c r="D5" s="278" t="s">
        <v>81</v>
      </c>
      <c r="E5" s="279"/>
      <c r="F5" s="278" t="s">
        <v>82</v>
      </c>
      <c r="G5" s="279"/>
      <c r="H5" s="278" t="s">
        <v>83</v>
      </c>
      <c r="J5" s="280" t="s">
        <v>84</v>
      </c>
      <c r="K5" s="279"/>
      <c r="L5" s="280" t="s">
        <v>85</v>
      </c>
      <c r="M5" s="279"/>
      <c r="N5" s="280" t="s">
        <v>86</v>
      </c>
      <c r="O5" s="279"/>
      <c r="P5" s="280" t="s">
        <v>87</v>
      </c>
      <c r="Q5" s="279"/>
      <c r="R5" s="280" t="s">
        <v>88</v>
      </c>
      <c r="S5" s="279"/>
    </row>
    <row r="6" spans="1:19" s="32" customFormat="1" ht="15" x14ac:dyDescent="0.35">
      <c r="A6" s="207"/>
      <c r="B6" s="51"/>
      <c r="D6" s="87"/>
      <c r="F6" s="87"/>
      <c r="H6" s="87"/>
      <c r="J6" s="8"/>
      <c r="L6" s="8"/>
      <c r="N6" s="8"/>
      <c r="P6" s="8"/>
      <c r="R6" s="8"/>
    </row>
    <row r="7" spans="1:19" s="8" customFormat="1" ht="15" x14ac:dyDescent="0.35">
      <c r="A7" s="438" t="s">
        <v>91</v>
      </c>
      <c r="B7" s="60" t="s">
        <v>92</v>
      </c>
      <c r="D7" s="24"/>
      <c r="F7" s="24"/>
      <c r="H7" s="24"/>
      <c r="K7" s="17"/>
      <c r="L7" s="17"/>
      <c r="M7" s="17"/>
      <c r="N7" s="17"/>
      <c r="O7" s="17"/>
      <c r="P7" s="17"/>
      <c r="Q7" s="17"/>
      <c r="R7" s="17"/>
      <c r="S7" s="17"/>
    </row>
    <row r="8" spans="1:19" s="8" customFormat="1" ht="46.5" x14ac:dyDescent="0.35">
      <c r="A8" s="439"/>
      <c r="B8" s="61" t="s">
        <v>93</v>
      </c>
      <c r="D8" s="9" t="s">
        <v>737</v>
      </c>
      <c r="F8" s="395" t="s">
        <v>738</v>
      </c>
      <c r="G8" s="101"/>
      <c r="H8" s="100" t="s">
        <v>739</v>
      </c>
      <c r="J8" s="440"/>
      <c r="K8" s="30"/>
      <c r="L8" s="31"/>
      <c r="M8" s="30"/>
      <c r="N8" s="31"/>
      <c r="O8" s="30"/>
      <c r="P8" s="31"/>
      <c r="Q8" s="30"/>
      <c r="R8" s="31"/>
      <c r="S8" s="30"/>
    </row>
    <row r="9" spans="1:19" s="8" customFormat="1" ht="15" x14ac:dyDescent="0.35">
      <c r="A9" s="439"/>
      <c r="B9" s="61" t="s">
        <v>95</v>
      </c>
      <c r="D9" s="9" t="s">
        <v>688</v>
      </c>
      <c r="F9" s="100" t="s">
        <v>689</v>
      </c>
      <c r="H9" s="100" t="s">
        <v>740</v>
      </c>
      <c r="J9" s="441"/>
      <c r="K9" s="32"/>
      <c r="L9" s="31"/>
      <c r="M9" s="32"/>
      <c r="N9" s="31"/>
      <c r="O9" s="32"/>
      <c r="P9" s="31"/>
      <c r="Q9" s="32"/>
      <c r="R9" s="31"/>
      <c r="S9" s="32"/>
    </row>
    <row r="10" spans="1:19" s="8" customFormat="1" ht="19" x14ac:dyDescent="0.35">
      <c r="A10" s="439"/>
      <c r="B10" s="61" t="s">
        <v>96</v>
      </c>
      <c r="D10" s="9" t="s">
        <v>688</v>
      </c>
      <c r="F10" s="100" t="s">
        <v>689</v>
      </c>
      <c r="H10" s="100" t="s">
        <v>742</v>
      </c>
      <c r="J10" s="441"/>
      <c r="K10" s="30"/>
      <c r="L10" s="31"/>
      <c r="M10" s="30"/>
      <c r="N10" s="31"/>
      <c r="O10" s="30"/>
      <c r="P10" s="31"/>
      <c r="Q10" s="30"/>
      <c r="R10" s="31"/>
      <c r="S10" s="30"/>
    </row>
    <row r="11" spans="1:19" s="8" customFormat="1" ht="15" x14ac:dyDescent="0.35">
      <c r="A11" s="439"/>
      <c r="B11" s="61" t="s">
        <v>97</v>
      </c>
      <c r="D11" s="9" t="s">
        <v>688</v>
      </c>
      <c r="F11" s="100" t="s">
        <v>689</v>
      </c>
      <c r="H11" s="100" t="s">
        <v>741</v>
      </c>
      <c r="J11" s="441"/>
      <c r="K11" s="17"/>
      <c r="L11" s="31"/>
      <c r="M11" s="17"/>
      <c r="N11" s="31"/>
      <c r="O11" s="17"/>
      <c r="P11" s="31"/>
      <c r="Q11" s="17"/>
      <c r="R11" s="31"/>
      <c r="S11" s="17"/>
    </row>
    <row r="12" spans="1:19" s="34" customFormat="1" x14ac:dyDescent="0.35">
      <c r="A12" s="439"/>
      <c r="B12" s="61" t="s">
        <v>98</v>
      </c>
      <c r="D12" s="9" t="s">
        <v>688</v>
      </c>
      <c r="E12" s="8"/>
      <c r="F12" s="100" t="s">
        <v>689</v>
      </c>
      <c r="H12" s="100" t="s">
        <v>743</v>
      </c>
      <c r="I12" s="8"/>
      <c r="J12" s="441"/>
      <c r="K12" s="17"/>
      <c r="L12" s="31"/>
      <c r="M12" s="17"/>
      <c r="N12" s="31"/>
      <c r="O12" s="17"/>
      <c r="P12" s="31"/>
      <c r="Q12" s="17"/>
      <c r="R12" s="31"/>
      <c r="S12" s="17"/>
    </row>
    <row r="13" spans="1:19" s="34" customFormat="1" x14ac:dyDescent="0.35">
      <c r="A13" s="439"/>
      <c r="B13" s="61" t="s">
        <v>99</v>
      </c>
      <c r="D13" s="9" t="s">
        <v>688</v>
      </c>
      <c r="E13" s="8"/>
      <c r="F13" s="100" t="s">
        <v>689</v>
      </c>
      <c r="H13" s="100" t="s">
        <v>744</v>
      </c>
      <c r="I13" s="8"/>
      <c r="J13" s="442"/>
      <c r="K13" s="17"/>
      <c r="L13" s="31"/>
      <c r="M13" s="17"/>
      <c r="N13" s="31"/>
      <c r="O13" s="17"/>
      <c r="P13" s="31"/>
      <c r="Q13" s="17"/>
      <c r="R13" s="31"/>
      <c r="S13" s="17"/>
    </row>
    <row r="14" spans="1:19" s="34" customFormat="1" ht="16" customHeight="1" x14ac:dyDescent="0.35">
      <c r="A14" s="85"/>
      <c r="B14" s="61"/>
      <c r="L14" s="8"/>
      <c r="M14" s="88"/>
      <c r="N14" s="8"/>
      <c r="O14" s="88"/>
      <c r="P14" s="8"/>
      <c r="Q14" s="88"/>
      <c r="R14" s="8"/>
    </row>
    <row r="15" spans="1:19" s="34" customFormat="1" x14ac:dyDescent="0.35">
      <c r="A15" s="438" t="s">
        <v>100</v>
      </c>
      <c r="B15" s="60" t="s">
        <v>92</v>
      </c>
      <c r="C15" s="8"/>
      <c r="D15" s="24"/>
      <c r="E15" s="8"/>
      <c r="F15" s="24"/>
      <c r="G15" s="8"/>
      <c r="H15" s="24"/>
      <c r="I15" s="8"/>
      <c r="J15" s="8"/>
      <c r="L15" s="8"/>
      <c r="M15" s="88"/>
      <c r="N15" s="8"/>
      <c r="O15" s="88"/>
      <c r="P15" s="8"/>
      <c r="Q15" s="88"/>
      <c r="R15" s="8"/>
    </row>
    <row r="16" spans="1:19" s="34" customFormat="1" x14ac:dyDescent="0.35">
      <c r="A16" s="439"/>
      <c r="B16" s="61" t="s">
        <v>93</v>
      </c>
      <c r="C16" s="8"/>
      <c r="D16" s="9" t="s">
        <v>688</v>
      </c>
      <c r="E16" s="8"/>
      <c r="F16" s="395" t="s">
        <v>736</v>
      </c>
      <c r="G16" s="8"/>
      <c r="H16" s="100" t="s">
        <v>746</v>
      </c>
      <c r="I16" s="8"/>
      <c r="J16" s="443"/>
      <c r="L16" s="31"/>
      <c r="N16" s="31"/>
      <c r="P16" s="31"/>
      <c r="R16" s="31"/>
    </row>
    <row r="17" spans="1:18" s="34" customFormat="1" x14ac:dyDescent="0.35">
      <c r="A17" s="439"/>
      <c r="B17" s="61" t="s">
        <v>95</v>
      </c>
      <c r="C17" s="8"/>
      <c r="D17" s="9" t="s">
        <v>688</v>
      </c>
      <c r="E17" s="8"/>
      <c r="F17" s="100" t="s">
        <v>689</v>
      </c>
      <c r="G17" s="8"/>
      <c r="H17" s="100" t="s">
        <v>745</v>
      </c>
      <c r="I17" s="8"/>
      <c r="J17" s="444"/>
      <c r="L17" s="31"/>
      <c r="N17" s="31"/>
      <c r="P17" s="31"/>
      <c r="R17" s="31"/>
    </row>
    <row r="18" spans="1:18" s="34" customFormat="1" x14ac:dyDescent="0.35">
      <c r="A18" s="439"/>
      <c r="B18" s="61" t="s">
        <v>96</v>
      </c>
      <c r="C18" s="8"/>
      <c r="D18" s="9" t="s">
        <v>688</v>
      </c>
      <c r="E18" s="8"/>
      <c r="F18" s="100" t="s">
        <v>689</v>
      </c>
      <c r="G18" s="8"/>
      <c r="H18" s="100" t="s">
        <v>750</v>
      </c>
      <c r="I18" s="8"/>
      <c r="J18" s="444"/>
      <c r="L18" s="31"/>
      <c r="N18" s="31"/>
      <c r="P18" s="31"/>
      <c r="R18" s="31"/>
    </row>
    <row r="19" spans="1:18" s="34" customFormat="1" x14ac:dyDescent="0.35">
      <c r="A19" s="439"/>
      <c r="B19" s="61" t="s">
        <v>97</v>
      </c>
      <c r="C19" s="8"/>
      <c r="D19" s="9" t="s">
        <v>688</v>
      </c>
      <c r="E19" s="8"/>
      <c r="F19" s="100" t="s">
        <v>689</v>
      </c>
      <c r="G19" s="8"/>
      <c r="H19" s="100" t="s">
        <v>747</v>
      </c>
      <c r="I19" s="8"/>
      <c r="J19" s="444"/>
      <c r="L19" s="31"/>
      <c r="N19" s="31"/>
      <c r="P19" s="31"/>
      <c r="R19" s="31"/>
    </row>
    <row r="20" spans="1:18" s="34" customFormat="1" x14ac:dyDescent="0.35">
      <c r="A20" s="439"/>
      <c r="B20" s="61" t="s">
        <v>98</v>
      </c>
      <c r="D20" s="9" t="s">
        <v>688</v>
      </c>
      <c r="E20" s="8"/>
      <c r="F20" s="100" t="s">
        <v>689</v>
      </c>
      <c r="H20" s="100" t="s">
        <v>743</v>
      </c>
      <c r="I20" s="8"/>
      <c r="J20" s="444"/>
      <c r="L20" s="31"/>
      <c r="N20" s="31"/>
      <c r="P20" s="31"/>
      <c r="R20" s="31"/>
    </row>
    <row r="21" spans="1:18" s="34" customFormat="1" x14ac:dyDescent="0.35">
      <c r="A21" s="439"/>
      <c r="B21" s="61" t="s">
        <v>99</v>
      </c>
      <c r="D21" s="9" t="s">
        <v>688</v>
      </c>
      <c r="E21" s="8"/>
      <c r="F21" s="100" t="s">
        <v>689</v>
      </c>
      <c r="H21" s="100" t="s">
        <v>748</v>
      </c>
      <c r="I21" s="8"/>
      <c r="J21" s="445"/>
      <c r="L21" s="31"/>
      <c r="N21" s="31"/>
      <c r="P21" s="31"/>
      <c r="R21" s="31"/>
    </row>
    <row r="22" spans="1:18" s="34" customFormat="1" x14ac:dyDescent="0.35">
      <c r="A22" s="85"/>
    </row>
    <row r="23" spans="1:18" s="10" customFormat="1" x14ac:dyDescent="0.35">
      <c r="A23" s="86"/>
    </row>
  </sheetData>
  <mergeCells count="4">
    <mergeCell ref="A7:A13"/>
    <mergeCell ref="A15:A21"/>
    <mergeCell ref="J8:J13"/>
    <mergeCell ref="J16:J21"/>
  </mergeCells>
  <hyperlinks>
    <hyperlink ref="F8" r:id="rId1" display="https://www.itiedoc-guinee.org/" xr:uid="{8CC77750-0FD5-4B70-AF73-EB5470E98878}"/>
    <hyperlink ref="F16" r:id="rId2" xr:uid="{D147841F-9450-4D1C-AF43-0184E79CD365}"/>
  </hyperlinks>
  <pageMargins left="0.23622047244094491" right="0.23622047244094491" top="0.74803149606299213" bottom="0.74803149606299213" header="0.31496062992125984" footer="0.31496062992125984"/>
  <pageSetup paperSize="8" scale="89" orientation="landscape"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3"/>
  <sheetViews>
    <sheetView topLeftCell="A4" zoomScale="60" zoomScaleNormal="60" workbookViewId="0">
      <selection activeCell="F18" sqref="F18"/>
    </sheetView>
  </sheetViews>
  <sheetFormatPr baseColWidth="10" defaultColWidth="10.5" defaultRowHeight="15.5" x14ac:dyDescent="0.35"/>
  <cols>
    <col min="1" max="1" width="14.33203125" customWidth="1"/>
    <col min="2" max="2" width="42.33203125" customWidth="1"/>
    <col min="3" max="3" width="3" customWidth="1"/>
    <col min="4" max="4" width="24" customWidth="1"/>
    <col min="5" max="5" width="3" customWidth="1"/>
    <col min="6" max="6" width="22.33203125" customWidth="1"/>
    <col min="7" max="7" width="3" customWidth="1"/>
    <col min="8" max="8" width="22.332031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4" t="s">
        <v>424</v>
      </c>
    </row>
    <row r="3" spans="1:19" s="32" customFormat="1" ht="135" x14ac:dyDescent="0.35">
      <c r="A3" s="207" t="s">
        <v>425</v>
      </c>
      <c r="B3" s="51" t="s">
        <v>426</v>
      </c>
      <c r="D3" s="9" t="s">
        <v>749</v>
      </c>
      <c r="F3" s="52"/>
      <c r="H3" s="52"/>
      <c r="J3" s="43"/>
      <c r="L3" s="31"/>
      <c r="N3" s="31"/>
      <c r="P3" s="31"/>
      <c r="R3" s="31"/>
    </row>
    <row r="4" spans="1:19" s="30" customFormat="1" ht="19" x14ac:dyDescent="0.35">
      <c r="A4" s="50"/>
      <c r="B4" s="41"/>
      <c r="D4" s="41"/>
      <c r="F4" s="41"/>
      <c r="H4" s="41"/>
      <c r="J4" s="42"/>
      <c r="L4" s="42"/>
    </row>
    <row r="5" spans="1:19" s="47" customFormat="1" ht="133" x14ac:dyDescent="0.35">
      <c r="A5" s="45"/>
      <c r="B5" s="46" t="s">
        <v>80</v>
      </c>
      <c r="D5" s="89" t="s">
        <v>81</v>
      </c>
      <c r="E5" s="39"/>
      <c r="F5" s="89" t="s">
        <v>82</v>
      </c>
      <c r="G5" s="39"/>
      <c r="H5" s="89" t="s">
        <v>83</v>
      </c>
      <c r="J5" s="40" t="s">
        <v>84</v>
      </c>
      <c r="K5" s="39"/>
      <c r="L5" s="40" t="s">
        <v>85</v>
      </c>
      <c r="M5" s="39"/>
      <c r="N5" s="40" t="s">
        <v>86</v>
      </c>
      <c r="O5" s="39"/>
      <c r="P5" s="40" t="s">
        <v>87</v>
      </c>
      <c r="Q5" s="39"/>
      <c r="R5" s="40" t="s">
        <v>88</v>
      </c>
      <c r="S5" s="39"/>
    </row>
    <row r="6" spans="1:19" s="30" customFormat="1" ht="19" x14ac:dyDescent="0.35">
      <c r="A6" s="50"/>
      <c r="B6" s="41"/>
      <c r="D6" s="41"/>
      <c r="F6" s="41"/>
      <c r="H6" s="41"/>
      <c r="J6" s="42"/>
      <c r="L6" s="42"/>
      <c r="N6" s="42"/>
      <c r="P6" s="42"/>
      <c r="R6" s="42"/>
    </row>
    <row r="7" spans="1:19" s="32" customFormat="1" ht="30" x14ac:dyDescent="0.35">
      <c r="A7" s="207" t="s">
        <v>104</v>
      </c>
      <c r="B7" s="51" t="s">
        <v>427</v>
      </c>
      <c r="D7" s="9" t="s">
        <v>49</v>
      </c>
      <c r="F7" s="52"/>
      <c r="H7" s="52"/>
      <c r="J7" s="43"/>
      <c r="L7" s="31"/>
      <c r="M7" s="30"/>
      <c r="N7" s="31"/>
      <c r="O7" s="30"/>
      <c r="P7" s="31"/>
      <c r="Q7" s="30"/>
      <c r="R7" s="31"/>
    </row>
    <row r="8" spans="1:19" s="30" customFormat="1" ht="19" x14ac:dyDescent="0.35">
      <c r="A8" s="50"/>
      <c r="B8" s="41"/>
      <c r="D8" s="41"/>
      <c r="F8" s="41"/>
      <c r="H8" s="41"/>
      <c r="J8" s="42"/>
      <c r="L8" s="42"/>
      <c r="N8" s="42"/>
      <c r="P8" s="42"/>
      <c r="R8" s="42"/>
    </row>
    <row r="9" spans="1:19" s="8" customFormat="1" ht="19" x14ac:dyDescent="0.35">
      <c r="A9" s="13"/>
      <c r="B9" s="60" t="s">
        <v>92</v>
      </c>
      <c r="D9" s="24"/>
      <c r="F9" s="24"/>
      <c r="G9" s="30"/>
      <c r="H9" s="24"/>
      <c r="I9" s="30"/>
      <c r="K9" s="30"/>
      <c r="M9" s="30"/>
      <c r="O9" s="30"/>
      <c r="Q9" s="30"/>
      <c r="S9" s="30"/>
    </row>
    <row r="10" spans="1:19" s="8" customFormat="1" ht="45" x14ac:dyDescent="0.35">
      <c r="A10" s="13"/>
      <c r="B10" s="20" t="s">
        <v>428</v>
      </c>
      <c r="D10" s="9" t="s">
        <v>690</v>
      </c>
      <c r="F10" s="9" t="s">
        <v>689</v>
      </c>
      <c r="G10" s="32"/>
      <c r="H10" s="9" t="s">
        <v>724</v>
      </c>
      <c r="I10" s="32"/>
      <c r="J10" s="451" t="s">
        <v>827</v>
      </c>
      <c r="K10" s="32"/>
      <c r="L10" s="31"/>
      <c r="M10" s="32"/>
      <c r="N10" s="31"/>
      <c r="O10" s="32"/>
      <c r="P10" s="31"/>
      <c r="Q10" s="32"/>
      <c r="R10" s="31"/>
      <c r="S10" s="32"/>
    </row>
    <row r="11" spans="1:19" s="8" customFormat="1" ht="75" x14ac:dyDescent="0.35">
      <c r="A11" s="13"/>
      <c r="B11" s="20" t="s">
        <v>429</v>
      </c>
      <c r="D11" s="507" t="s">
        <v>247</v>
      </c>
      <c r="F11" s="9" t="s">
        <v>689</v>
      </c>
      <c r="G11" s="30"/>
      <c r="H11" s="9" t="s">
        <v>820</v>
      </c>
      <c r="I11" s="30"/>
      <c r="J11" s="500"/>
      <c r="K11" s="30"/>
      <c r="L11" s="31"/>
      <c r="M11" s="30"/>
      <c r="N11" s="31"/>
      <c r="O11" s="30"/>
      <c r="P11" s="31"/>
      <c r="Q11" s="30"/>
      <c r="R11" s="31"/>
      <c r="S11" s="30"/>
    </row>
    <row r="12" spans="1:19" s="8" customFormat="1" ht="45" x14ac:dyDescent="0.35">
      <c r="A12" s="13"/>
      <c r="B12" s="20" t="s">
        <v>430</v>
      </c>
      <c r="D12" s="9" t="s">
        <v>690</v>
      </c>
      <c r="F12" s="9" t="s">
        <v>689</v>
      </c>
      <c r="G12" s="32"/>
      <c r="H12" s="9" t="s">
        <v>821</v>
      </c>
      <c r="I12" s="32"/>
      <c r="J12" s="501"/>
      <c r="K12" s="32"/>
      <c r="L12" s="31"/>
      <c r="M12" s="32"/>
      <c r="N12" s="31"/>
      <c r="O12" s="32"/>
      <c r="P12" s="31"/>
      <c r="Q12" s="32"/>
      <c r="R12" s="31"/>
      <c r="S12" s="32"/>
    </row>
    <row r="13" spans="1:19" s="10" customFormat="1" x14ac:dyDescent="0.35">
      <c r="A13" s="55"/>
    </row>
  </sheetData>
  <mergeCells count="1">
    <mergeCell ref="J10:J12"/>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33"/>
  <sheetViews>
    <sheetView topLeftCell="A4" zoomScale="55" zoomScaleNormal="55" workbookViewId="0">
      <selection activeCell="J10" sqref="J1:J1048576"/>
    </sheetView>
  </sheetViews>
  <sheetFormatPr baseColWidth="10" defaultColWidth="10.5" defaultRowHeight="15.5" x14ac:dyDescent="0.35"/>
  <cols>
    <col min="1" max="1" width="13" style="38" customWidth="1"/>
    <col min="2" max="2" width="69" style="15" customWidth="1"/>
    <col min="3" max="3" width="3.5" customWidth="1"/>
    <col min="4" max="4" width="29" customWidth="1"/>
    <col min="5" max="5" width="3.5" customWidth="1"/>
    <col min="6" max="6" width="20.5" customWidth="1"/>
    <col min="7" max="7" width="3.5" customWidth="1"/>
    <col min="8" max="8" width="20.5" customWidth="1"/>
    <col min="9" max="9" width="3.5" customWidth="1"/>
    <col min="10" max="10" width="4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5" t="s">
        <v>101</v>
      </c>
      <c r="B1" s="222"/>
    </row>
    <row r="3" spans="1:19" s="32" customFormat="1" ht="90" x14ac:dyDescent="0.35">
      <c r="A3" s="207" t="s">
        <v>102</v>
      </c>
      <c r="B3" s="51" t="s">
        <v>103</v>
      </c>
      <c r="D3" s="9" t="s">
        <v>749</v>
      </c>
      <c r="F3" s="52"/>
      <c r="H3" s="52"/>
      <c r="J3" s="410"/>
      <c r="L3" s="31"/>
      <c r="N3" s="31"/>
      <c r="P3" s="31"/>
      <c r="R3" s="31"/>
    </row>
    <row r="4" spans="1:19" s="30" customFormat="1" ht="19" x14ac:dyDescent="0.35">
      <c r="A4" s="65"/>
      <c r="B4" s="41"/>
      <c r="D4" s="41"/>
      <c r="F4" s="41"/>
      <c r="H4" s="41"/>
      <c r="J4" s="42"/>
      <c r="L4" s="42"/>
      <c r="N4" s="42"/>
      <c r="P4" s="42"/>
      <c r="R4" s="42"/>
    </row>
    <row r="5" spans="1:19" s="279" customFormat="1" ht="80" x14ac:dyDescent="0.35">
      <c r="A5" s="281"/>
      <c r="B5" s="278" t="s">
        <v>80</v>
      </c>
      <c r="D5" s="278" t="s">
        <v>81</v>
      </c>
      <c r="F5" s="278" t="s">
        <v>82</v>
      </c>
      <c r="H5" s="278" t="s">
        <v>83</v>
      </c>
      <c r="I5" s="277"/>
      <c r="J5" s="280" t="s">
        <v>84</v>
      </c>
      <c r="L5" s="280" t="s">
        <v>85</v>
      </c>
      <c r="N5" s="280" t="s">
        <v>86</v>
      </c>
      <c r="P5" s="280" t="s">
        <v>87</v>
      </c>
      <c r="R5" s="280" t="s">
        <v>88</v>
      </c>
    </row>
    <row r="6" spans="1:19" s="30" customFormat="1" ht="19" x14ac:dyDescent="0.35">
      <c r="A6" s="65"/>
      <c r="B6" s="41"/>
      <c r="D6" s="41"/>
      <c r="F6" s="41"/>
      <c r="H6" s="41"/>
      <c r="J6" s="42"/>
      <c r="L6" s="42"/>
      <c r="N6" s="42"/>
      <c r="P6" s="42"/>
      <c r="R6" s="42"/>
    </row>
    <row r="7" spans="1:19" s="32" customFormat="1" ht="30" x14ac:dyDescent="0.35">
      <c r="A7" s="207" t="s">
        <v>104</v>
      </c>
      <c r="B7" s="51" t="s">
        <v>105</v>
      </c>
      <c r="D7" s="9" t="s">
        <v>49</v>
      </c>
      <c r="F7" s="52"/>
      <c r="H7" s="52"/>
      <c r="J7" s="43"/>
      <c r="L7" s="31"/>
      <c r="N7" s="31"/>
    </row>
    <row r="8" spans="1:19" s="30" customFormat="1" ht="19" x14ac:dyDescent="0.35">
      <c r="A8" s="65"/>
      <c r="B8" s="41"/>
      <c r="D8" s="41"/>
      <c r="F8" s="41"/>
      <c r="H8" s="41"/>
      <c r="J8" s="42"/>
      <c r="L8" s="42"/>
      <c r="N8" s="42"/>
    </row>
    <row r="9" spans="1:19" s="17" customFormat="1" ht="19" x14ac:dyDescent="0.35">
      <c r="A9" s="446" t="s">
        <v>91</v>
      </c>
      <c r="B9" s="90" t="s">
        <v>92</v>
      </c>
      <c r="D9" s="24"/>
      <c r="F9" s="24"/>
      <c r="H9" s="24"/>
      <c r="L9" s="31"/>
      <c r="M9" s="30"/>
      <c r="N9" s="31"/>
      <c r="O9" s="30"/>
      <c r="P9" s="31"/>
      <c r="Q9" s="30"/>
      <c r="R9" s="31"/>
    </row>
    <row r="10" spans="1:19" s="17" customFormat="1" ht="19" x14ac:dyDescent="0.35">
      <c r="A10" s="446"/>
      <c r="B10" s="91" t="s">
        <v>107</v>
      </c>
      <c r="D10" s="9">
        <v>123</v>
      </c>
      <c r="F10" s="100" t="s">
        <v>689</v>
      </c>
      <c r="H10" s="100" t="s">
        <v>727</v>
      </c>
      <c r="J10" s="448" t="s">
        <v>832</v>
      </c>
      <c r="K10" s="30"/>
      <c r="L10" s="31"/>
      <c r="M10" s="30"/>
      <c r="N10" s="31"/>
      <c r="O10" s="30"/>
      <c r="P10" s="31"/>
      <c r="Q10" s="30"/>
      <c r="R10" s="31"/>
      <c r="S10" s="30"/>
    </row>
    <row r="11" spans="1:19" s="17" customFormat="1" ht="15" x14ac:dyDescent="0.35">
      <c r="A11" s="447"/>
      <c r="B11" s="90" t="s">
        <v>108</v>
      </c>
      <c r="D11" s="9" t="s">
        <v>690</v>
      </c>
      <c r="F11" s="100" t="s">
        <v>689</v>
      </c>
      <c r="H11" s="100" t="s">
        <v>728</v>
      </c>
      <c r="J11" s="449"/>
      <c r="K11" s="32"/>
      <c r="L11" s="31"/>
      <c r="M11" s="32"/>
      <c r="N11" s="31"/>
      <c r="O11" s="32"/>
      <c r="P11" s="31"/>
      <c r="Q11" s="32"/>
      <c r="R11" s="31"/>
      <c r="S11" s="32"/>
    </row>
    <row r="12" spans="1:19" s="17" customFormat="1" ht="19" x14ac:dyDescent="0.35">
      <c r="A12" s="447"/>
      <c r="B12" s="90" t="s">
        <v>109</v>
      </c>
      <c r="D12" s="9" t="s">
        <v>690</v>
      </c>
      <c r="F12" s="100" t="s">
        <v>689</v>
      </c>
      <c r="H12" s="100" t="s">
        <v>728</v>
      </c>
      <c r="J12" s="449"/>
      <c r="K12" s="30"/>
      <c r="L12" s="31"/>
      <c r="M12" s="30"/>
      <c r="N12" s="31"/>
      <c r="O12" s="30"/>
      <c r="P12" s="31"/>
      <c r="Q12" s="30"/>
      <c r="R12" s="31"/>
      <c r="S12" s="30"/>
    </row>
    <row r="13" spans="1:19" s="17" customFormat="1" ht="30" x14ac:dyDescent="0.35">
      <c r="A13" s="447"/>
      <c r="B13" s="92" t="s">
        <v>110</v>
      </c>
      <c r="D13" s="9" t="s">
        <v>690</v>
      </c>
      <c r="F13" s="100" t="s">
        <v>689</v>
      </c>
      <c r="H13" s="409" t="s">
        <v>751</v>
      </c>
      <c r="J13" s="449"/>
      <c r="L13" s="31"/>
      <c r="N13" s="31"/>
      <c r="P13" s="31"/>
      <c r="R13" s="31"/>
    </row>
    <row r="14" spans="1:19" s="17" customFormat="1" ht="15" x14ac:dyDescent="0.35">
      <c r="A14" s="447"/>
      <c r="B14" s="93" t="s">
        <v>111</v>
      </c>
      <c r="D14" s="9">
        <v>0</v>
      </c>
      <c r="F14" s="100" t="s">
        <v>689</v>
      </c>
      <c r="H14" s="100" t="s">
        <v>727</v>
      </c>
      <c r="J14" s="449"/>
      <c r="L14" s="31"/>
      <c r="N14" s="31"/>
      <c r="P14" s="31"/>
      <c r="R14" s="31"/>
    </row>
    <row r="15" spans="1:19" s="17" customFormat="1" ht="15" x14ac:dyDescent="0.35">
      <c r="A15" s="447"/>
      <c r="B15" s="92" t="s">
        <v>112</v>
      </c>
      <c r="D15" s="9" t="s">
        <v>690</v>
      </c>
      <c r="F15" s="100" t="s">
        <v>689</v>
      </c>
      <c r="H15" s="100" t="s">
        <v>689</v>
      </c>
      <c r="J15" s="449"/>
      <c r="L15" s="31"/>
      <c r="N15" s="31"/>
      <c r="P15" s="31"/>
      <c r="R15" s="31"/>
    </row>
    <row r="16" spans="1:19" s="17" customFormat="1" ht="139.5" x14ac:dyDescent="0.35">
      <c r="A16" s="447"/>
      <c r="B16" s="90" t="s">
        <v>113</v>
      </c>
      <c r="D16" s="9" t="s">
        <v>690</v>
      </c>
      <c r="F16" s="395" t="s">
        <v>756</v>
      </c>
      <c r="H16" s="100" t="s">
        <v>729</v>
      </c>
      <c r="J16" s="449"/>
      <c r="K16" s="34"/>
      <c r="L16" s="31"/>
      <c r="M16" s="34"/>
      <c r="N16" s="31"/>
      <c r="O16" s="34"/>
      <c r="P16" s="31"/>
      <c r="Q16" s="34"/>
      <c r="R16" s="31"/>
      <c r="S16" s="34"/>
    </row>
    <row r="17" spans="1:19" s="17" customFormat="1" x14ac:dyDescent="0.35">
      <c r="A17" s="447"/>
      <c r="B17" s="90" t="s">
        <v>109</v>
      </c>
      <c r="D17" s="9" t="s">
        <v>690</v>
      </c>
      <c r="F17" s="100" t="s">
        <v>689</v>
      </c>
      <c r="H17" s="100" t="s">
        <v>729</v>
      </c>
      <c r="J17" s="449"/>
      <c r="K17" s="34"/>
      <c r="L17" s="31"/>
      <c r="M17" s="34"/>
      <c r="N17" s="31"/>
      <c r="O17" s="34"/>
      <c r="P17" s="31"/>
      <c r="Q17" s="34"/>
      <c r="R17" s="31"/>
      <c r="S17" s="34"/>
    </row>
    <row r="18" spans="1:19" s="17" customFormat="1" ht="30" x14ac:dyDescent="0.35">
      <c r="A18" s="447"/>
      <c r="B18" s="92" t="s">
        <v>114</v>
      </c>
      <c r="D18" s="9" t="s">
        <v>690</v>
      </c>
      <c r="F18" s="100" t="s">
        <v>689</v>
      </c>
      <c r="H18" s="100" t="s">
        <v>689</v>
      </c>
      <c r="J18" s="449"/>
      <c r="K18" s="34"/>
      <c r="L18" s="31"/>
      <c r="M18" s="34"/>
      <c r="N18" s="31"/>
      <c r="O18" s="34"/>
      <c r="P18" s="31"/>
      <c r="Q18" s="34"/>
      <c r="R18" s="31"/>
      <c r="S18" s="34"/>
    </row>
    <row r="19" spans="1:19" s="17" customFormat="1" x14ac:dyDescent="0.35">
      <c r="A19" s="447"/>
      <c r="B19" s="90" t="s">
        <v>115</v>
      </c>
      <c r="D19" s="9" t="s">
        <v>690</v>
      </c>
      <c r="F19" s="100" t="s">
        <v>689</v>
      </c>
      <c r="H19" s="100" t="s">
        <v>754</v>
      </c>
      <c r="J19" s="450"/>
      <c r="K19" s="34"/>
      <c r="L19" s="31"/>
      <c r="M19" s="34"/>
      <c r="N19" s="31"/>
      <c r="O19" s="34"/>
      <c r="P19" s="31"/>
      <c r="Q19" s="34"/>
      <c r="R19" s="31"/>
      <c r="S19" s="34"/>
    </row>
    <row r="20" spans="1:19" s="95" customFormat="1" ht="65" customHeight="1" x14ac:dyDescent="0.35">
      <c r="A20" s="94"/>
      <c r="B20" s="95" t="s">
        <v>116</v>
      </c>
      <c r="J20" s="418"/>
      <c r="K20" s="88"/>
      <c r="L20" s="8"/>
      <c r="M20" s="88"/>
      <c r="N20" s="8"/>
      <c r="O20" s="88"/>
      <c r="P20" s="8"/>
      <c r="Q20" s="88"/>
      <c r="R20" s="8"/>
      <c r="S20" s="88"/>
    </row>
    <row r="21" spans="1:19" s="35" customFormat="1" x14ac:dyDescent="0.35">
      <c r="A21" s="446" t="s">
        <v>100</v>
      </c>
      <c r="B21" s="90" t="s">
        <v>92</v>
      </c>
      <c r="C21" s="17"/>
      <c r="D21" s="24"/>
      <c r="E21" s="17"/>
      <c r="F21" s="24"/>
      <c r="G21" s="17"/>
      <c r="H21" s="24"/>
      <c r="I21" s="17"/>
      <c r="J21" s="29"/>
      <c r="K21" s="34"/>
      <c r="L21" s="31"/>
      <c r="M21" s="34"/>
      <c r="N21" s="31"/>
      <c r="O21" s="34"/>
      <c r="P21" s="31"/>
      <c r="Q21" s="34"/>
      <c r="R21" s="31"/>
      <c r="S21" s="34"/>
    </row>
    <row r="22" spans="1:19" s="35" customFormat="1" x14ac:dyDescent="0.35">
      <c r="A22" s="446"/>
      <c r="B22" s="91" t="s">
        <v>117</v>
      </c>
      <c r="C22" s="17"/>
      <c r="D22" s="9">
        <v>0</v>
      </c>
      <c r="E22" s="17"/>
      <c r="F22" s="9"/>
      <c r="G22" s="17"/>
      <c r="H22" s="100" t="s">
        <v>755</v>
      </c>
      <c r="I22" s="17"/>
      <c r="J22" s="451" t="s">
        <v>753</v>
      </c>
      <c r="K22" s="34"/>
      <c r="L22" s="31"/>
      <c r="M22" s="34"/>
      <c r="N22" s="31"/>
      <c r="O22" s="34"/>
      <c r="P22" s="31"/>
      <c r="Q22" s="34"/>
      <c r="R22" s="31"/>
      <c r="S22" s="34"/>
    </row>
    <row r="23" spans="1:19" s="35" customFormat="1" x14ac:dyDescent="0.35">
      <c r="A23" s="447"/>
      <c r="B23" s="90" t="s">
        <v>108</v>
      </c>
      <c r="C23" s="17"/>
      <c r="D23" s="100" t="s">
        <v>689</v>
      </c>
      <c r="E23" s="17"/>
      <c r="F23" s="100" t="s">
        <v>689</v>
      </c>
      <c r="G23" s="17"/>
      <c r="H23" s="100" t="s">
        <v>755</v>
      </c>
      <c r="I23" s="17"/>
      <c r="J23" s="452"/>
      <c r="K23" s="34"/>
      <c r="L23" s="31"/>
      <c r="M23" s="34"/>
      <c r="N23" s="31"/>
      <c r="O23" s="34"/>
      <c r="P23" s="31"/>
      <c r="Q23" s="34"/>
      <c r="R23" s="31"/>
      <c r="S23" s="34"/>
    </row>
    <row r="24" spans="1:19" s="35" customFormat="1" x14ac:dyDescent="0.35">
      <c r="A24" s="447"/>
      <c r="B24" s="90" t="s">
        <v>109</v>
      </c>
      <c r="C24" s="17"/>
      <c r="D24" s="100" t="s">
        <v>689</v>
      </c>
      <c r="E24" s="17"/>
      <c r="F24" s="100" t="s">
        <v>689</v>
      </c>
      <c r="G24" s="17"/>
      <c r="H24" s="100" t="s">
        <v>755</v>
      </c>
      <c r="I24" s="17"/>
      <c r="J24" s="452"/>
      <c r="K24" s="34"/>
      <c r="L24" s="31"/>
      <c r="M24" s="34"/>
      <c r="N24" s="31"/>
      <c r="O24" s="34"/>
      <c r="P24" s="31"/>
      <c r="Q24" s="34"/>
      <c r="R24" s="31"/>
      <c r="S24" s="34"/>
    </row>
    <row r="25" spans="1:19" s="35" customFormat="1" ht="30" x14ac:dyDescent="0.35">
      <c r="A25" s="447"/>
      <c r="B25" s="92" t="s">
        <v>118</v>
      </c>
      <c r="C25" s="17"/>
      <c r="D25" s="100" t="s">
        <v>689</v>
      </c>
      <c r="E25" s="17"/>
      <c r="F25" s="100" t="s">
        <v>689</v>
      </c>
      <c r="G25" s="17"/>
      <c r="H25" s="100" t="s">
        <v>755</v>
      </c>
      <c r="I25" s="17"/>
      <c r="J25" s="452"/>
      <c r="K25" s="34"/>
      <c r="L25" s="31"/>
      <c r="M25" s="34"/>
      <c r="N25" s="31"/>
      <c r="O25" s="34"/>
      <c r="P25" s="31"/>
      <c r="Q25" s="34"/>
      <c r="R25" s="31"/>
      <c r="S25" s="34"/>
    </row>
    <row r="26" spans="1:19" s="35" customFormat="1" x14ac:dyDescent="0.35">
      <c r="A26" s="447"/>
      <c r="B26" s="93" t="s">
        <v>119</v>
      </c>
      <c r="C26" s="17"/>
      <c r="D26" s="9">
        <v>0</v>
      </c>
      <c r="E26" s="17"/>
      <c r="F26" s="100" t="s">
        <v>689</v>
      </c>
      <c r="G26" s="17"/>
      <c r="H26" s="100" t="s">
        <v>755</v>
      </c>
      <c r="I26" s="17"/>
      <c r="J26" s="452"/>
      <c r="K26" s="34"/>
      <c r="L26" s="31"/>
      <c r="M26" s="34"/>
      <c r="N26" s="31"/>
      <c r="O26" s="34"/>
      <c r="P26" s="31"/>
      <c r="Q26" s="34"/>
      <c r="R26" s="31"/>
      <c r="S26" s="34"/>
    </row>
    <row r="27" spans="1:19" s="35" customFormat="1" x14ac:dyDescent="0.35">
      <c r="A27" s="447"/>
      <c r="B27" s="92" t="s">
        <v>112</v>
      </c>
      <c r="C27" s="17"/>
      <c r="D27" s="100" t="s">
        <v>689</v>
      </c>
      <c r="E27" s="17"/>
      <c r="F27" s="100" t="s">
        <v>689</v>
      </c>
      <c r="G27" s="17"/>
      <c r="H27" s="100" t="s">
        <v>755</v>
      </c>
      <c r="I27" s="17"/>
      <c r="J27" s="452"/>
      <c r="K27" s="34"/>
      <c r="L27" s="31"/>
      <c r="M27" s="34"/>
      <c r="N27" s="31"/>
      <c r="O27" s="34"/>
      <c r="P27" s="31"/>
      <c r="Q27" s="34"/>
      <c r="R27" s="31"/>
      <c r="S27" s="34"/>
    </row>
    <row r="28" spans="1:19" s="35" customFormat="1" x14ac:dyDescent="0.35">
      <c r="A28" s="447"/>
      <c r="B28" s="90" t="s">
        <v>113</v>
      </c>
      <c r="C28" s="17"/>
      <c r="D28" s="100" t="s">
        <v>689</v>
      </c>
      <c r="E28" s="17"/>
      <c r="F28" s="100" t="s">
        <v>689</v>
      </c>
      <c r="G28" s="17"/>
      <c r="H28" s="100" t="s">
        <v>755</v>
      </c>
      <c r="I28" s="17"/>
      <c r="J28" s="452"/>
      <c r="K28" s="34"/>
      <c r="L28" s="31"/>
      <c r="M28" s="34"/>
      <c r="N28" s="31"/>
      <c r="O28" s="34"/>
      <c r="P28" s="31"/>
      <c r="Q28" s="34"/>
      <c r="R28" s="31"/>
      <c r="S28" s="34"/>
    </row>
    <row r="29" spans="1:19" s="35" customFormat="1" x14ac:dyDescent="0.35">
      <c r="A29" s="447"/>
      <c r="B29" s="90" t="s">
        <v>109</v>
      </c>
      <c r="C29" s="17"/>
      <c r="D29" s="100" t="s">
        <v>689</v>
      </c>
      <c r="E29" s="17"/>
      <c r="F29" s="100" t="s">
        <v>689</v>
      </c>
      <c r="G29" s="17"/>
      <c r="H29" s="100" t="s">
        <v>755</v>
      </c>
      <c r="I29" s="17"/>
      <c r="J29" s="452"/>
      <c r="K29" s="34"/>
      <c r="L29" s="31"/>
      <c r="M29" s="34"/>
      <c r="N29" s="31"/>
      <c r="O29" s="34"/>
      <c r="P29" s="31"/>
      <c r="Q29" s="34"/>
      <c r="R29" s="31"/>
      <c r="S29" s="34"/>
    </row>
    <row r="30" spans="1:19" s="35" customFormat="1" ht="30" x14ac:dyDescent="0.35">
      <c r="A30" s="447"/>
      <c r="B30" s="92" t="s">
        <v>114</v>
      </c>
      <c r="C30" s="17"/>
      <c r="D30" s="100" t="s">
        <v>689</v>
      </c>
      <c r="E30" s="17"/>
      <c r="F30" s="100" t="s">
        <v>689</v>
      </c>
      <c r="G30" s="17"/>
      <c r="H30" s="100" t="s">
        <v>755</v>
      </c>
      <c r="I30" s="17"/>
      <c r="J30" s="452"/>
      <c r="K30" s="34"/>
      <c r="L30" s="31"/>
      <c r="M30" s="34"/>
      <c r="N30" s="31"/>
      <c r="O30" s="34"/>
      <c r="P30" s="31"/>
      <c r="Q30" s="34"/>
      <c r="R30" s="31"/>
      <c r="S30" s="34"/>
    </row>
    <row r="31" spans="1:19" s="35" customFormat="1" x14ac:dyDescent="0.35">
      <c r="A31" s="447"/>
      <c r="B31" s="90" t="s">
        <v>115</v>
      </c>
      <c r="C31" s="17"/>
      <c r="D31" s="100" t="s">
        <v>689</v>
      </c>
      <c r="E31" s="17"/>
      <c r="F31" s="100" t="s">
        <v>689</v>
      </c>
      <c r="G31" s="17"/>
      <c r="H31" s="100" t="s">
        <v>755</v>
      </c>
      <c r="I31" s="17"/>
      <c r="J31" s="453"/>
      <c r="K31" s="34"/>
      <c r="L31" s="31"/>
      <c r="M31" s="34"/>
      <c r="N31" s="31"/>
      <c r="O31" s="34"/>
      <c r="P31" s="31"/>
      <c r="Q31" s="34"/>
      <c r="R31" s="31"/>
      <c r="S31" s="34"/>
    </row>
    <row r="32" spans="1:19" s="35" customFormat="1" ht="152.25" customHeight="1" x14ac:dyDescent="0.35">
      <c r="A32" s="96"/>
      <c r="B32" s="35" t="s">
        <v>116</v>
      </c>
      <c r="J32" s="35" t="s">
        <v>752</v>
      </c>
      <c r="K32" s="34"/>
      <c r="L32" s="34"/>
      <c r="M32" s="34"/>
      <c r="N32" s="34"/>
      <c r="O32" s="34"/>
      <c r="P32" s="34"/>
      <c r="Q32" s="34"/>
      <c r="R32" s="34"/>
      <c r="S32" s="34"/>
    </row>
    <row r="33" spans="1:2" s="10" customFormat="1" x14ac:dyDescent="0.35">
      <c r="A33" s="86"/>
      <c r="B33" s="97"/>
    </row>
  </sheetData>
  <mergeCells count="4">
    <mergeCell ref="A9:A19"/>
    <mergeCell ref="A21:A31"/>
    <mergeCell ref="J10:J19"/>
    <mergeCell ref="J22:J31"/>
  </mergeCells>
  <hyperlinks>
    <hyperlink ref="F16" r:id="rId1" xr:uid="{DF2EE2A4-0DCA-499D-9B82-60E92DD4E0F0}"/>
  </hyperlinks>
  <pageMargins left="0.25" right="0.25" top="0.75" bottom="0.75" header="0.3" footer="0.3"/>
  <pageSetup paperSize="8"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22"/>
  <sheetViews>
    <sheetView topLeftCell="A7" zoomScale="60" zoomScaleNormal="60" workbookViewId="0">
      <selection activeCell="J14" sqref="J14"/>
    </sheetView>
  </sheetViews>
  <sheetFormatPr baseColWidth="10" defaultColWidth="10.5" defaultRowHeight="15.5" x14ac:dyDescent="0.35"/>
  <cols>
    <col min="1" max="1" width="14.08203125" customWidth="1"/>
    <col min="2" max="2" width="63.58203125" style="16" customWidth="1"/>
    <col min="3" max="3" width="3.5" customWidth="1"/>
    <col min="4" max="4" width="27.5" customWidth="1"/>
    <col min="5" max="5" width="3.5" customWidth="1"/>
    <col min="6" max="6" width="27.5" customWidth="1"/>
    <col min="7" max="7" width="3.5" customWidth="1"/>
    <col min="8" max="8" width="37" customWidth="1"/>
    <col min="9" max="9" width="3.5" customWidth="1"/>
    <col min="10" max="10" width="5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5" t="s">
        <v>120</v>
      </c>
    </row>
    <row r="3" spans="1:19" s="32" customFormat="1" ht="70" customHeight="1" x14ac:dyDescent="0.35">
      <c r="A3" s="207" t="s">
        <v>121</v>
      </c>
      <c r="B3" s="51" t="s">
        <v>122</v>
      </c>
      <c r="D3" s="9" t="s">
        <v>749</v>
      </c>
      <c r="F3" s="52"/>
      <c r="H3" s="52"/>
      <c r="J3" s="410"/>
      <c r="L3" s="31"/>
      <c r="N3" s="31"/>
      <c r="P3" s="31"/>
      <c r="R3" s="31"/>
    </row>
    <row r="4" spans="1:19" s="30" customFormat="1" ht="19" x14ac:dyDescent="0.35">
      <c r="A4" s="50"/>
      <c r="B4" s="41"/>
      <c r="D4" s="41"/>
      <c r="F4" s="41"/>
      <c r="H4" s="41"/>
      <c r="J4" s="42"/>
      <c r="L4" s="42"/>
      <c r="N4" s="42"/>
      <c r="P4" s="42"/>
      <c r="R4" s="42"/>
    </row>
    <row r="5" spans="1:19" s="277" customFormat="1" ht="64" x14ac:dyDescent="0.35">
      <c r="A5" s="282"/>
      <c r="B5" s="283" t="s">
        <v>80</v>
      </c>
      <c r="D5" s="278" t="s">
        <v>81</v>
      </c>
      <c r="E5" s="279"/>
      <c r="F5" s="278" t="s">
        <v>82</v>
      </c>
      <c r="G5" s="279"/>
      <c r="H5" s="278" t="s">
        <v>83</v>
      </c>
      <c r="J5" s="280" t="s">
        <v>84</v>
      </c>
      <c r="K5" s="279"/>
      <c r="L5" s="280" t="s">
        <v>85</v>
      </c>
      <c r="M5" s="279"/>
      <c r="N5" s="280" t="s">
        <v>86</v>
      </c>
      <c r="O5" s="279"/>
      <c r="P5" s="280" t="s">
        <v>87</v>
      </c>
      <c r="Q5" s="279"/>
      <c r="R5" s="280" t="s">
        <v>88</v>
      </c>
      <c r="S5" s="279"/>
    </row>
    <row r="6" spans="1:19" s="30" customFormat="1" ht="19" x14ac:dyDescent="0.35">
      <c r="A6" s="50"/>
      <c r="B6" s="41"/>
      <c r="D6" s="41"/>
      <c r="F6" s="41"/>
      <c r="H6" s="41"/>
      <c r="J6" s="42"/>
      <c r="L6" s="42"/>
      <c r="N6" s="42"/>
      <c r="P6" s="42"/>
      <c r="R6" s="42"/>
    </row>
    <row r="7" spans="1:19" s="8" customFormat="1" ht="37" customHeight="1" x14ac:dyDescent="0.35">
      <c r="A7" s="438" t="s">
        <v>91</v>
      </c>
      <c r="B7" s="17" t="s">
        <v>123</v>
      </c>
      <c r="D7" s="9" t="s">
        <v>692</v>
      </c>
      <c r="F7" s="395" t="s">
        <v>691</v>
      </c>
      <c r="G7" s="17"/>
      <c r="H7" s="100" t="s">
        <v>726</v>
      </c>
      <c r="I7" s="17"/>
      <c r="J7" s="448" t="s">
        <v>850</v>
      </c>
      <c r="K7" s="17"/>
      <c r="L7" s="31"/>
      <c r="M7" s="30"/>
      <c r="N7" s="31"/>
      <c r="O7" s="30"/>
      <c r="P7" s="31"/>
      <c r="Q7" s="30"/>
      <c r="R7" s="31"/>
      <c r="S7" s="17"/>
    </row>
    <row r="8" spans="1:19" s="8" customFormat="1" ht="37" customHeight="1" x14ac:dyDescent="0.35">
      <c r="A8" s="438"/>
      <c r="B8" s="17" t="s">
        <v>124</v>
      </c>
      <c r="D8" s="9" t="s">
        <v>692</v>
      </c>
      <c r="F8" s="395" t="s">
        <v>691</v>
      </c>
      <c r="G8" s="17"/>
      <c r="H8" s="100" t="s">
        <v>726</v>
      </c>
      <c r="I8" s="17"/>
      <c r="J8" s="456"/>
      <c r="K8" s="30"/>
      <c r="L8" s="31"/>
      <c r="M8" s="30"/>
      <c r="N8" s="31"/>
      <c r="O8" s="30"/>
      <c r="P8" s="31"/>
      <c r="Q8" s="30"/>
      <c r="R8" s="31"/>
      <c r="S8" s="30"/>
    </row>
    <row r="9" spans="1:19" s="8" customFormat="1" ht="37" customHeight="1" x14ac:dyDescent="0.35">
      <c r="A9" s="438"/>
      <c r="B9" s="17" t="s">
        <v>125</v>
      </c>
      <c r="D9" s="9" t="s">
        <v>692</v>
      </c>
      <c r="F9" s="395" t="s">
        <v>691</v>
      </c>
      <c r="G9" s="17"/>
      <c r="H9" s="100" t="s">
        <v>726</v>
      </c>
      <c r="I9" s="17"/>
      <c r="J9" s="456"/>
      <c r="K9" s="32"/>
      <c r="L9" s="31"/>
      <c r="M9" s="32"/>
      <c r="N9" s="31"/>
      <c r="O9" s="32"/>
      <c r="P9" s="31"/>
      <c r="Q9" s="32"/>
      <c r="R9" s="31"/>
      <c r="S9" s="32"/>
    </row>
    <row r="10" spans="1:19" s="8" customFormat="1" ht="37" customHeight="1" x14ac:dyDescent="0.35">
      <c r="A10" s="438"/>
      <c r="B10" s="17" t="s">
        <v>126</v>
      </c>
      <c r="D10" s="9" t="s">
        <v>692</v>
      </c>
      <c r="F10" s="395" t="s">
        <v>691</v>
      </c>
      <c r="G10" s="17"/>
      <c r="H10" s="100" t="s">
        <v>726</v>
      </c>
      <c r="I10" s="17"/>
      <c r="J10" s="456"/>
      <c r="K10" s="30"/>
      <c r="L10" s="31"/>
      <c r="M10" s="30"/>
      <c r="N10" s="31"/>
      <c r="O10" s="30"/>
      <c r="P10" s="31"/>
      <c r="Q10" s="30"/>
      <c r="R10" s="31"/>
      <c r="S10" s="30"/>
    </row>
    <row r="11" spans="1:19" s="8" customFormat="1" ht="37" customHeight="1" x14ac:dyDescent="0.35">
      <c r="A11" s="438"/>
      <c r="B11" s="17" t="s">
        <v>127</v>
      </c>
      <c r="D11" s="9" t="s">
        <v>692</v>
      </c>
      <c r="F11" s="395" t="s">
        <v>691</v>
      </c>
      <c r="G11" s="17"/>
      <c r="H11" s="100" t="s">
        <v>726</v>
      </c>
      <c r="I11" s="17"/>
      <c r="J11" s="456"/>
      <c r="K11" s="17"/>
      <c r="L11" s="31"/>
      <c r="M11" s="17"/>
      <c r="N11" s="31"/>
      <c r="O11" s="17"/>
      <c r="P11" s="31"/>
      <c r="Q11" s="17"/>
      <c r="R11" s="31"/>
      <c r="S11" s="17"/>
    </row>
    <row r="12" spans="1:19" s="8" customFormat="1" ht="37" customHeight="1" x14ac:dyDescent="0.35">
      <c r="A12" s="454"/>
      <c r="B12" s="17" t="s">
        <v>128</v>
      </c>
      <c r="D12" s="9" t="s">
        <v>692</v>
      </c>
      <c r="F12" s="395" t="s">
        <v>691</v>
      </c>
      <c r="G12" s="17"/>
      <c r="H12" s="100" t="s">
        <v>726</v>
      </c>
      <c r="I12" s="17"/>
      <c r="J12" s="456"/>
      <c r="K12" s="17"/>
      <c r="L12" s="31"/>
      <c r="M12" s="17"/>
      <c r="N12" s="31"/>
      <c r="O12" s="17"/>
      <c r="P12" s="31"/>
      <c r="Q12" s="17"/>
      <c r="R12" s="31"/>
      <c r="S12" s="17"/>
    </row>
    <row r="13" spans="1:19" s="8" customFormat="1" ht="37" customHeight="1" x14ac:dyDescent="0.35">
      <c r="A13" s="454"/>
      <c r="B13" s="22" t="s">
        <v>129</v>
      </c>
      <c r="D13" s="9" t="s">
        <v>692</v>
      </c>
      <c r="F13" s="395" t="s">
        <v>691</v>
      </c>
      <c r="G13" s="17"/>
      <c r="H13" s="100" t="s">
        <v>726</v>
      </c>
      <c r="I13" s="17"/>
      <c r="J13" s="457"/>
      <c r="K13" s="17"/>
      <c r="L13" s="31"/>
      <c r="M13" s="17"/>
      <c r="N13" s="31"/>
      <c r="O13" s="17"/>
      <c r="P13" s="31"/>
      <c r="Q13" s="17"/>
      <c r="R13" s="31"/>
      <c r="S13" s="17"/>
    </row>
    <row r="14" spans="1:19" s="88" customFormat="1" ht="20.25" customHeight="1" x14ac:dyDescent="0.35">
      <c r="A14" s="98"/>
      <c r="B14" s="90"/>
      <c r="G14" s="17"/>
      <c r="I14" s="17"/>
      <c r="J14" s="17"/>
      <c r="L14" s="8"/>
      <c r="N14" s="8"/>
      <c r="P14" s="8"/>
      <c r="R14" s="8"/>
    </row>
    <row r="15" spans="1:19" s="8" customFormat="1" ht="37" customHeight="1" x14ac:dyDescent="0.35">
      <c r="A15" s="455" t="s">
        <v>100</v>
      </c>
      <c r="B15" s="17" t="s">
        <v>130</v>
      </c>
      <c r="D15" s="9" t="s">
        <v>690</v>
      </c>
      <c r="F15" s="100" t="s">
        <v>689</v>
      </c>
      <c r="G15" s="17"/>
      <c r="H15" s="100" t="s">
        <v>689</v>
      </c>
      <c r="I15" s="17"/>
      <c r="J15" s="448" t="s">
        <v>831</v>
      </c>
      <c r="K15" s="34"/>
      <c r="L15" s="31"/>
      <c r="M15" s="34"/>
      <c r="N15" s="31"/>
      <c r="O15" s="34"/>
      <c r="P15" s="31"/>
      <c r="Q15" s="34"/>
      <c r="R15" s="31"/>
      <c r="S15" s="34"/>
    </row>
    <row r="16" spans="1:19" s="8" customFormat="1" ht="37" customHeight="1" x14ac:dyDescent="0.35">
      <c r="A16" s="455"/>
      <c r="B16" s="17" t="s">
        <v>124</v>
      </c>
      <c r="D16" s="9" t="s">
        <v>690</v>
      </c>
      <c r="F16" s="100" t="s">
        <v>689</v>
      </c>
      <c r="G16" s="17"/>
      <c r="H16" s="100" t="s">
        <v>689</v>
      </c>
      <c r="I16" s="17"/>
      <c r="J16" s="458"/>
      <c r="K16" s="34"/>
      <c r="L16" s="31"/>
      <c r="M16" s="34"/>
      <c r="N16" s="31"/>
      <c r="O16" s="34"/>
      <c r="P16" s="31"/>
      <c r="Q16" s="34"/>
      <c r="R16" s="31"/>
      <c r="S16" s="34"/>
    </row>
    <row r="17" spans="1:19" s="8" customFormat="1" ht="37" customHeight="1" x14ac:dyDescent="0.35">
      <c r="A17" s="455"/>
      <c r="B17" s="17" t="s">
        <v>125</v>
      </c>
      <c r="D17" s="9" t="s">
        <v>690</v>
      </c>
      <c r="F17" s="100" t="s">
        <v>689</v>
      </c>
      <c r="G17" s="17"/>
      <c r="H17" s="100" t="s">
        <v>689</v>
      </c>
      <c r="I17" s="17"/>
      <c r="J17" s="458"/>
      <c r="K17" s="34"/>
      <c r="L17" s="31"/>
      <c r="M17" s="34"/>
      <c r="N17" s="31"/>
      <c r="O17" s="34"/>
      <c r="P17" s="31"/>
      <c r="Q17" s="34"/>
      <c r="R17" s="31"/>
      <c r="S17" s="34"/>
    </row>
    <row r="18" spans="1:19" s="8" customFormat="1" ht="37" customHeight="1" x14ac:dyDescent="0.35">
      <c r="A18" s="455"/>
      <c r="B18" s="17" t="s">
        <v>126</v>
      </c>
      <c r="D18" s="9" t="s">
        <v>690</v>
      </c>
      <c r="F18" s="100" t="s">
        <v>689</v>
      </c>
      <c r="G18" s="35"/>
      <c r="H18" s="100" t="s">
        <v>689</v>
      </c>
      <c r="I18" s="35"/>
      <c r="J18" s="458"/>
      <c r="K18" s="34"/>
      <c r="L18" s="31"/>
      <c r="M18" s="34"/>
      <c r="N18" s="31"/>
      <c r="O18" s="34"/>
      <c r="P18" s="31"/>
      <c r="Q18" s="34"/>
      <c r="R18" s="31"/>
      <c r="S18" s="34"/>
    </row>
    <row r="19" spans="1:19" s="8" customFormat="1" ht="37" customHeight="1" x14ac:dyDescent="0.35">
      <c r="A19" s="455"/>
      <c r="B19" s="17" t="s">
        <v>127</v>
      </c>
      <c r="D19" s="9" t="s">
        <v>690</v>
      </c>
      <c r="F19" s="100" t="s">
        <v>689</v>
      </c>
      <c r="G19" s="17"/>
      <c r="H19" s="100" t="s">
        <v>689</v>
      </c>
      <c r="I19" s="17"/>
      <c r="J19" s="458"/>
      <c r="K19" s="34"/>
      <c r="L19" s="31"/>
      <c r="M19" s="34"/>
      <c r="N19" s="31"/>
      <c r="O19" s="34"/>
      <c r="P19" s="31"/>
      <c r="Q19" s="34"/>
      <c r="R19" s="31"/>
      <c r="S19" s="34"/>
    </row>
    <row r="20" spans="1:19" s="8" customFormat="1" ht="37" customHeight="1" x14ac:dyDescent="0.35">
      <c r="A20" s="454"/>
      <c r="B20" s="17" t="s">
        <v>128</v>
      </c>
      <c r="D20" s="9" t="s">
        <v>690</v>
      </c>
      <c r="F20" s="100" t="s">
        <v>689</v>
      </c>
      <c r="G20" s="17"/>
      <c r="H20" s="100" t="s">
        <v>689</v>
      </c>
      <c r="I20" s="17"/>
      <c r="J20" s="458"/>
      <c r="K20" s="34"/>
      <c r="L20" s="31"/>
      <c r="M20" s="34"/>
      <c r="N20" s="31"/>
      <c r="O20" s="34"/>
      <c r="P20" s="31"/>
      <c r="Q20" s="34"/>
      <c r="R20" s="31"/>
      <c r="S20" s="34"/>
    </row>
    <row r="21" spans="1:19" s="8" customFormat="1" ht="37" customHeight="1" x14ac:dyDescent="0.35">
      <c r="A21" s="454"/>
      <c r="B21" s="22" t="s">
        <v>129</v>
      </c>
      <c r="D21" s="9" t="s">
        <v>690</v>
      </c>
      <c r="F21" s="100" t="s">
        <v>689</v>
      </c>
      <c r="G21" s="17"/>
      <c r="H21" s="100" t="s">
        <v>689</v>
      </c>
      <c r="I21" s="17"/>
      <c r="J21" s="459"/>
      <c r="K21" s="34"/>
      <c r="L21" s="31"/>
      <c r="M21" s="34"/>
      <c r="N21" s="31"/>
      <c r="O21" s="34"/>
      <c r="P21" s="31"/>
      <c r="Q21" s="34"/>
      <c r="R21" s="31"/>
      <c r="S21" s="34"/>
    </row>
    <row r="22" spans="1:19" s="10" customFormat="1" x14ac:dyDescent="0.35">
      <c r="A22" s="55"/>
      <c r="B22" s="99"/>
    </row>
  </sheetData>
  <mergeCells count="4">
    <mergeCell ref="A7:A13"/>
    <mergeCell ref="A15:A21"/>
    <mergeCell ref="J7:J13"/>
    <mergeCell ref="J15:J21"/>
  </mergeCells>
  <pageMargins left="0.23622047244094491" right="0.23622047244094491" top="0.74803149606299213" bottom="0.74803149606299213" header="0.31496062992125984" footer="0.31496062992125984"/>
  <pageSetup paperSize="8"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14"/>
  <sheetViews>
    <sheetView zoomScale="55" zoomScaleNormal="55" workbookViewId="0">
      <selection activeCell="D3" sqref="D3"/>
    </sheetView>
  </sheetViews>
  <sheetFormatPr baseColWidth="10" defaultColWidth="10.5" defaultRowHeight="15.5" x14ac:dyDescent="0.35"/>
  <cols>
    <col min="1" max="1" width="12.1640625" customWidth="1"/>
    <col min="2" max="2" width="49.83203125" style="16" customWidth="1"/>
    <col min="3" max="3" width="3.83203125" customWidth="1"/>
    <col min="4" max="4" width="41" customWidth="1"/>
    <col min="5" max="5" width="3.83203125" customWidth="1"/>
    <col min="6" max="6" width="27.5" customWidth="1"/>
    <col min="7" max="7" width="3.83203125" customWidth="1"/>
    <col min="8" max="8" width="27.5" customWidth="1"/>
    <col min="9" max="9" width="3.83203125" customWidth="1"/>
    <col min="10" max="10" width="47"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5">
      <c r="A1" s="215" t="s">
        <v>131</v>
      </c>
    </row>
    <row r="3" spans="1:19" s="32" customFormat="1" ht="105" x14ac:dyDescent="0.35">
      <c r="A3" s="207" t="s">
        <v>132</v>
      </c>
      <c r="B3" s="51" t="s">
        <v>133</v>
      </c>
      <c r="D3" s="9" t="s">
        <v>749</v>
      </c>
      <c r="F3" s="52"/>
      <c r="H3" s="52"/>
      <c r="J3" s="411"/>
      <c r="L3" s="31"/>
      <c r="N3" s="31"/>
      <c r="P3" s="31"/>
      <c r="R3" s="31"/>
    </row>
    <row r="4" spans="1:19" s="30" customFormat="1" ht="19" x14ac:dyDescent="0.35">
      <c r="A4" s="50"/>
      <c r="B4" s="41"/>
      <c r="D4" s="41"/>
      <c r="F4" s="41"/>
      <c r="H4" s="41"/>
      <c r="J4" s="42"/>
      <c r="L4" s="42"/>
      <c r="N4" s="42"/>
      <c r="P4" s="42"/>
      <c r="R4" s="42"/>
    </row>
    <row r="5" spans="1:19" s="277" customFormat="1" ht="80" x14ac:dyDescent="0.35">
      <c r="A5" s="282"/>
      <c r="B5" s="283" t="s">
        <v>80</v>
      </c>
      <c r="D5" s="278" t="s">
        <v>81</v>
      </c>
      <c r="E5" s="279"/>
      <c r="F5" s="278" t="s">
        <v>82</v>
      </c>
      <c r="G5" s="279"/>
      <c r="H5" s="278" t="s">
        <v>83</v>
      </c>
      <c r="J5" s="280" t="s">
        <v>84</v>
      </c>
      <c r="K5" s="279"/>
      <c r="L5" s="280" t="s">
        <v>85</v>
      </c>
      <c r="M5" s="279"/>
      <c r="N5" s="280" t="s">
        <v>86</v>
      </c>
      <c r="O5" s="279"/>
      <c r="P5" s="280" t="s">
        <v>87</v>
      </c>
      <c r="Q5" s="279"/>
      <c r="R5" s="280" t="s">
        <v>88</v>
      </c>
      <c r="S5" s="279"/>
    </row>
    <row r="6" spans="1:19" s="30" customFormat="1" ht="19" x14ac:dyDescent="0.35">
      <c r="A6" s="50"/>
      <c r="B6" s="41"/>
      <c r="D6" s="41"/>
      <c r="F6" s="41"/>
      <c r="H6" s="41"/>
      <c r="J6" s="42"/>
      <c r="L6" s="42"/>
      <c r="N6" s="42"/>
      <c r="P6" s="42"/>
      <c r="R6" s="42"/>
    </row>
    <row r="7" spans="1:19" s="8" customFormat="1" ht="55" customHeight="1" x14ac:dyDescent="0.35">
      <c r="A7" s="13"/>
      <c r="B7" s="24" t="s">
        <v>134</v>
      </c>
      <c r="D7" s="9" t="s">
        <v>692</v>
      </c>
      <c r="F7" s="100" t="s">
        <v>693</v>
      </c>
      <c r="G7" s="17"/>
      <c r="H7" s="100" t="s">
        <v>757</v>
      </c>
      <c r="I7" s="17"/>
      <c r="J7" s="460"/>
      <c r="K7" s="17"/>
      <c r="L7" s="31"/>
      <c r="M7" s="30"/>
      <c r="N7" s="31"/>
      <c r="O7" s="30"/>
      <c r="P7" s="31"/>
      <c r="Q7" s="30"/>
      <c r="R7" s="31"/>
      <c r="S7" s="17"/>
    </row>
    <row r="8" spans="1:19" s="8" customFormat="1" ht="55" customHeight="1" x14ac:dyDescent="0.35">
      <c r="A8" s="13"/>
      <c r="B8" s="92" t="s">
        <v>135</v>
      </c>
      <c r="D8" s="9" t="s">
        <v>692</v>
      </c>
      <c r="F8" s="100" t="s">
        <v>693</v>
      </c>
      <c r="G8" s="17"/>
      <c r="H8" s="100" t="s">
        <v>757</v>
      </c>
      <c r="I8" s="17"/>
      <c r="J8" s="461"/>
      <c r="K8" s="30"/>
      <c r="L8" s="31"/>
      <c r="M8" s="30"/>
      <c r="N8" s="31"/>
      <c r="O8" s="30"/>
      <c r="P8" s="31"/>
      <c r="Q8" s="30"/>
      <c r="R8" s="31"/>
      <c r="S8" s="30"/>
    </row>
    <row r="9" spans="1:19" s="8" customFormat="1" ht="55" customHeight="1" x14ac:dyDescent="0.35">
      <c r="A9" s="13"/>
      <c r="B9" s="92" t="s">
        <v>136</v>
      </c>
      <c r="D9" s="9" t="s">
        <v>692</v>
      </c>
      <c r="F9" s="395" t="s">
        <v>828</v>
      </c>
      <c r="G9" s="17"/>
      <c r="H9" s="100"/>
      <c r="I9" s="17"/>
      <c r="J9" s="461"/>
      <c r="K9" s="32"/>
      <c r="L9" s="31"/>
      <c r="M9" s="32"/>
      <c r="N9" s="31"/>
      <c r="O9" s="32"/>
      <c r="P9" s="31"/>
      <c r="Q9" s="32"/>
      <c r="R9" s="31"/>
      <c r="S9" s="32"/>
    </row>
    <row r="10" spans="1:19" s="8" customFormat="1" ht="55" customHeight="1" x14ac:dyDescent="0.35">
      <c r="A10" s="13"/>
      <c r="B10" s="24" t="s">
        <v>137</v>
      </c>
      <c r="D10" s="9" t="s">
        <v>692</v>
      </c>
      <c r="F10" s="100" t="s">
        <v>693</v>
      </c>
      <c r="G10" s="17"/>
      <c r="H10" s="100" t="s">
        <v>757</v>
      </c>
      <c r="I10" s="17"/>
      <c r="J10" s="461"/>
      <c r="K10" s="30"/>
      <c r="L10" s="31"/>
      <c r="M10" s="30"/>
      <c r="N10" s="31"/>
      <c r="O10" s="30"/>
      <c r="P10" s="31"/>
      <c r="Q10" s="30"/>
      <c r="R10" s="31"/>
      <c r="S10" s="30"/>
    </row>
    <row r="11" spans="1:19" s="8" customFormat="1" ht="55" customHeight="1" x14ac:dyDescent="0.35">
      <c r="A11" s="13"/>
      <c r="B11" s="24" t="s">
        <v>138</v>
      </c>
      <c r="D11" s="9" t="s">
        <v>689</v>
      </c>
      <c r="F11" s="9" t="s">
        <v>689</v>
      </c>
      <c r="G11" s="17"/>
      <c r="H11" s="100" t="s">
        <v>689</v>
      </c>
      <c r="I11" s="17"/>
      <c r="J11" s="461"/>
      <c r="K11" s="17"/>
      <c r="L11" s="31"/>
      <c r="M11" s="17"/>
      <c r="N11" s="31"/>
      <c r="O11" s="17"/>
      <c r="P11" s="31"/>
      <c r="Q11" s="17"/>
      <c r="R11" s="31"/>
      <c r="S11" s="17"/>
    </row>
    <row r="12" spans="1:19" s="8" customFormat="1" ht="55" customHeight="1" x14ac:dyDescent="0.35">
      <c r="A12" s="67"/>
      <c r="B12" s="24" t="s">
        <v>139</v>
      </c>
      <c r="D12" s="9" t="s">
        <v>689</v>
      </c>
      <c r="F12" s="9" t="s">
        <v>689</v>
      </c>
      <c r="G12" s="17"/>
      <c r="H12" s="100"/>
      <c r="I12" s="17"/>
      <c r="J12" s="461"/>
      <c r="K12" s="17"/>
      <c r="L12" s="31"/>
      <c r="M12" s="17"/>
      <c r="N12" s="31"/>
      <c r="O12" s="17"/>
      <c r="P12" s="31"/>
      <c r="Q12" s="17"/>
      <c r="R12" s="31"/>
      <c r="S12" s="17"/>
    </row>
    <row r="13" spans="1:19" s="10" customFormat="1" ht="45" x14ac:dyDescent="0.4">
      <c r="A13" s="267"/>
      <c r="B13" s="268" t="s">
        <v>444</v>
      </c>
      <c r="C13" s="8"/>
      <c r="D13" s="9" t="s">
        <v>692</v>
      </c>
      <c r="E13" s="8"/>
      <c r="F13" s="100" t="s">
        <v>693</v>
      </c>
      <c r="G13" s="17"/>
      <c r="H13" s="100"/>
      <c r="I13" s="17"/>
      <c r="J13" s="461"/>
      <c r="K13" s="17"/>
      <c r="L13" s="31"/>
      <c r="M13" s="17"/>
      <c r="N13" s="31"/>
      <c r="O13" s="17"/>
      <c r="P13" s="31"/>
      <c r="Q13" s="17"/>
      <c r="R13" s="31"/>
      <c r="S13" s="17"/>
    </row>
    <row r="14" spans="1:19" ht="45" x14ac:dyDescent="0.4">
      <c r="A14" s="264"/>
      <c r="B14" s="269" t="s">
        <v>445</v>
      </c>
      <c r="C14" s="11"/>
      <c r="D14" s="9" t="s">
        <v>692</v>
      </c>
      <c r="E14" s="8"/>
      <c r="F14" s="100" t="s">
        <v>693</v>
      </c>
      <c r="G14" s="266"/>
      <c r="H14" s="265"/>
      <c r="I14" s="266"/>
      <c r="J14" s="462"/>
      <c r="K14" s="266"/>
      <c r="L14" s="33"/>
      <c r="M14" s="266"/>
      <c r="N14" s="33"/>
      <c r="O14" s="266"/>
      <c r="P14" s="33"/>
      <c r="Q14" s="266"/>
      <c r="R14" s="33"/>
      <c r="S14" s="266"/>
    </row>
  </sheetData>
  <mergeCells count="1">
    <mergeCell ref="J7:J14"/>
  </mergeCells>
  <hyperlinks>
    <hyperlink ref="F9" r:id="rId1" xr:uid="{931B0985-D385-4979-B560-7A21A083AF3E}"/>
  </hyperlinks>
  <pageMargins left="0.70866141732283472" right="0.70866141732283472" top="0.74803149606299213" bottom="0.74803149606299213" header="0.31496062992125984" footer="0.31496062992125984"/>
  <pageSetup paperSize="8" scale="8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L18"/>
  <sheetViews>
    <sheetView tabSelected="1" zoomScale="55" zoomScaleNormal="55" workbookViewId="0">
      <selection activeCell="J7" sqref="J7:J17"/>
    </sheetView>
  </sheetViews>
  <sheetFormatPr baseColWidth="10" defaultColWidth="10.5" defaultRowHeight="16" x14ac:dyDescent="0.4"/>
  <cols>
    <col min="1" max="1" width="18" style="223" customWidth="1"/>
    <col min="2" max="2" width="44" style="222" customWidth="1"/>
    <col min="3" max="3" width="3.5" style="223" customWidth="1"/>
    <col min="4" max="4" width="32.75" style="223" customWidth="1"/>
    <col min="5" max="5" width="3.5" style="223" customWidth="1"/>
    <col min="6" max="6" width="31.08203125" style="223" customWidth="1"/>
    <col min="7" max="7" width="3.5" style="223" customWidth="1"/>
    <col min="8" max="8" width="30.5" style="223" customWidth="1"/>
    <col min="9" max="9" width="3.5" style="223" customWidth="1"/>
    <col min="10" max="10" width="47.83203125" style="223" customWidth="1"/>
    <col min="11" max="11" width="3" style="223" customWidth="1"/>
    <col min="12" max="12" width="39.5" style="223" customWidth="1"/>
    <col min="13" max="13" width="3" style="223" customWidth="1"/>
    <col min="14" max="14" width="39.5" style="223" customWidth="1"/>
    <col min="15" max="15" width="3" style="223" customWidth="1"/>
    <col min="16" max="16" width="39.5" style="223" customWidth="1"/>
    <col min="17" max="17" width="3" style="223" customWidth="1"/>
    <col min="18" max="18" width="39.5" style="223" customWidth="1"/>
    <col min="19" max="19" width="3" style="223" customWidth="1"/>
    <col min="20" max="298" width="10.83203125" style="224"/>
    <col min="299" max="16384" width="10.5" style="223"/>
  </cols>
  <sheetData>
    <row r="1" spans="1:19" ht="25" x14ac:dyDescent="0.5">
      <c r="A1" s="214" t="s">
        <v>140</v>
      </c>
    </row>
    <row r="3" spans="1:19" s="32" customFormat="1" ht="135" x14ac:dyDescent="0.35">
      <c r="A3" s="213" t="s">
        <v>141</v>
      </c>
      <c r="B3" s="51" t="s">
        <v>142</v>
      </c>
      <c r="D3" s="9" t="s">
        <v>749</v>
      </c>
      <c r="F3" s="52"/>
      <c r="H3" s="52"/>
      <c r="J3" s="225"/>
      <c r="L3" s="226"/>
      <c r="N3" s="226"/>
      <c r="P3" s="226"/>
      <c r="R3" s="226"/>
    </row>
    <row r="4" spans="1:19" s="30" customFormat="1" ht="19" x14ac:dyDescent="0.35">
      <c r="A4" s="50"/>
      <c r="B4" s="41"/>
      <c r="D4" s="41"/>
      <c r="F4" s="41"/>
      <c r="H4" s="41"/>
      <c r="J4" s="42"/>
      <c r="L4" s="42"/>
      <c r="N4" s="42"/>
      <c r="P4" s="42"/>
      <c r="R4" s="42"/>
    </row>
    <row r="5" spans="1:19" s="277" customFormat="1" ht="80" x14ac:dyDescent="0.35">
      <c r="A5" s="282"/>
      <c r="B5" s="276" t="s">
        <v>80</v>
      </c>
      <c r="D5" s="278" t="s">
        <v>81</v>
      </c>
      <c r="E5" s="279"/>
      <c r="F5" s="278" t="s">
        <v>82</v>
      </c>
      <c r="G5" s="279"/>
      <c r="H5" s="278" t="s">
        <v>83</v>
      </c>
      <c r="J5" s="280" t="s">
        <v>84</v>
      </c>
      <c r="K5" s="279"/>
      <c r="L5" s="280" t="s">
        <v>85</v>
      </c>
      <c r="M5" s="279"/>
      <c r="N5" s="280" t="s">
        <v>86</v>
      </c>
      <c r="O5" s="279"/>
      <c r="P5" s="280" t="s">
        <v>87</v>
      </c>
      <c r="Q5" s="279"/>
      <c r="R5" s="280" t="s">
        <v>88</v>
      </c>
      <c r="S5" s="279"/>
    </row>
    <row r="6" spans="1:19" s="30" customFormat="1" ht="19" x14ac:dyDescent="0.35">
      <c r="A6" s="50"/>
      <c r="B6" s="41"/>
      <c r="D6" s="41"/>
      <c r="F6" s="41"/>
      <c r="H6" s="41"/>
      <c r="J6" s="42"/>
      <c r="L6" s="42"/>
      <c r="N6" s="42"/>
      <c r="P6" s="42"/>
      <c r="R6" s="42"/>
    </row>
    <row r="7" spans="1:19" s="228" customFormat="1" ht="32.25" customHeight="1" x14ac:dyDescent="0.35">
      <c r="A7" s="227"/>
      <c r="B7" s="24" t="s">
        <v>143</v>
      </c>
      <c r="D7" s="9" t="s">
        <v>690</v>
      </c>
      <c r="F7" s="100" t="s">
        <v>689</v>
      </c>
      <c r="G7" s="229"/>
      <c r="H7" s="100" t="s">
        <v>758</v>
      </c>
      <c r="I7" s="229"/>
      <c r="J7" s="448" t="s">
        <v>830</v>
      </c>
      <c r="K7" s="229"/>
      <c r="L7" s="226"/>
      <c r="M7" s="30"/>
      <c r="N7" s="226"/>
      <c r="O7" s="30"/>
      <c r="P7" s="226"/>
      <c r="Q7" s="30"/>
      <c r="R7" s="226"/>
      <c r="S7" s="229"/>
    </row>
    <row r="8" spans="1:19" s="228" customFormat="1" ht="32.25" customHeight="1" x14ac:dyDescent="0.35">
      <c r="A8" s="227"/>
      <c r="B8" s="230" t="s">
        <v>144</v>
      </c>
      <c r="D8" s="9" t="s">
        <v>690</v>
      </c>
      <c r="F8" s="100" t="s">
        <v>689</v>
      </c>
      <c r="G8" s="229"/>
      <c r="H8" s="100" t="s">
        <v>759</v>
      </c>
      <c r="I8" s="229"/>
      <c r="J8" s="463"/>
      <c r="K8" s="30"/>
      <c r="L8" s="226"/>
      <c r="M8" s="30"/>
      <c r="N8" s="226"/>
      <c r="O8" s="30"/>
      <c r="P8" s="226"/>
      <c r="Q8" s="30"/>
      <c r="R8" s="226"/>
      <c r="S8" s="30"/>
    </row>
    <row r="9" spans="1:19" s="228" customFormat="1" ht="32.25" customHeight="1" x14ac:dyDescent="0.35">
      <c r="A9" s="227"/>
      <c r="B9" s="231" t="s">
        <v>145</v>
      </c>
      <c r="D9" s="9" t="s">
        <v>692</v>
      </c>
      <c r="F9" s="100" t="s">
        <v>834</v>
      </c>
      <c r="G9" s="229"/>
      <c r="H9" s="100"/>
      <c r="I9" s="229"/>
      <c r="J9" s="463"/>
      <c r="K9" s="32"/>
      <c r="L9" s="226"/>
      <c r="M9" s="32"/>
      <c r="N9" s="226"/>
      <c r="O9" s="32"/>
      <c r="P9" s="226"/>
      <c r="Q9" s="32"/>
      <c r="R9" s="226"/>
      <c r="S9" s="32"/>
    </row>
    <row r="10" spans="1:19" s="228" customFormat="1" ht="32.25" customHeight="1" x14ac:dyDescent="0.35">
      <c r="A10" s="227"/>
      <c r="B10" s="24" t="s">
        <v>146</v>
      </c>
      <c r="D10" s="9" t="s">
        <v>690</v>
      </c>
      <c r="F10" s="100" t="s">
        <v>689</v>
      </c>
      <c r="G10" s="229"/>
      <c r="H10" s="100" t="s">
        <v>760</v>
      </c>
      <c r="I10" s="229"/>
      <c r="J10" s="463"/>
      <c r="K10" s="30"/>
      <c r="L10" s="226"/>
      <c r="M10" s="30"/>
      <c r="N10" s="226"/>
      <c r="O10" s="30"/>
      <c r="P10" s="226"/>
      <c r="Q10" s="30"/>
      <c r="R10" s="226"/>
      <c r="S10" s="30"/>
    </row>
    <row r="11" spans="1:19" s="228" customFormat="1" ht="54" customHeight="1" x14ac:dyDescent="0.35">
      <c r="A11" s="227"/>
      <c r="B11" s="230" t="s">
        <v>147</v>
      </c>
      <c r="D11" s="9" t="s">
        <v>692</v>
      </c>
      <c r="F11" s="395" t="s">
        <v>762</v>
      </c>
      <c r="G11" s="229"/>
      <c r="H11" s="100"/>
      <c r="I11" s="229"/>
      <c r="J11" s="463"/>
      <c r="K11" s="229"/>
      <c r="L11" s="226"/>
      <c r="M11" s="229"/>
      <c r="N11" s="226"/>
      <c r="O11" s="229"/>
      <c r="P11" s="226"/>
      <c r="Q11" s="229"/>
      <c r="R11" s="226"/>
      <c r="S11" s="229"/>
    </row>
    <row r="12" spans="1:19" s="228" customFormat="1" ht="32.25" customHeight="1" x14ac:dyDescent="0.35">
      <c r="A12" s="227"/>
      <c r="B12" s="230" t="s">
        <v>148</v>
      </c>
      <c r="D12" s="9" t="s">
        <v>690</v>
      </c>
      <c r="F12" s="100"/>
      <c r="G12" s="229"/>
      <c r="H12" s="100" t="s">
        <v>761</v>
      </c>
      <c r="I12" s="229"/>
      <c r="J12" s="463"/>
      <c r="K12" s="229"/>
      <c r="L12" s="226"/>
      <c r="M12" s="229"/>
      <c r="N12" s="226"/>
      <c r="O12" s="229"/>
      <c r="P12" s="226"/>
      <c r="Q12" s="229"/>
      <c r="R12" s="226"/>
      <c r="S12" s="229"/>
    </row>
    <row r="13" spans="1:19" s="228" customFormat="1" ht="32.25" customHeight="1" x14ac:dyDescent="0.35">
      <c r="A13" s="227"/>
      <c r="B13" s="230" t="s">
        <v>149</v>
      </c>
      <c r="D13" s="9" t="s">
        <v>690</v>
      </c>
      <c r="F13" s="100" t="s">
        <v>689</v>
      </c>
      <c r="G13" s="229"/>
      <c r="H13" s="100" t="s">
        <v>718</v>
      </c>
      <c r="I13" s="229"/>
      <c r="J13" s="463"/>
      <c r="K13" s="229"/>
      <c r="L13" s="226"/>
      <c r="M13" s="229"/>
      <c r="N13" s="226"/>
      <c r="O13" s="229"/>
      <c r="P13" s="226"/>
      <c r="Q13" s="229"/>
      <c r="R13" s="226"/>
      <c r="S13" s="229"/>
    </row>
    <row r="14" spans="1:19" s="228" customFormat="1" ht="32.25" customHeight="1" x14ac:dyDescent="0.4">
      <c r="A14" s="227"/>
      <c r="B14" s="230" t="s">
        <v>150</v>
      </c>
      <c r="D14" s="9" t="s">
        <v>690</v>
      </c>
      <c r="F14" s="100" t="s">
        <v>689</v>
      </c>
      <c r="G14" s="232"/>
      <c r="H14" s="100" t="s">
        <v>763</v>
      </c>
      <c r="I14" s="232"/>
      <c r="J14" s="463"/>
      <c r="K14" s="232"/>
      <c r="L14" s="226"/>
      <c r="M14" s="232"/>
      <c r="N14" s="226"/>
      <c r="O14" s="232"/>
      <c r="P14" s="226"/>
      <c r="Q14" s="232"/>
      <c r="R14" s="226"/>
      <c r="S14" s="232"/>
    </row>
    <row r="15" spans="1:19" s="228" customFormat="1" ht="32.25" customHeight="1" x14ac:dyDescent="0.4">
      <c r="A15" s="227"/>
      <c r="B15" s="230" t="s">
        <v>151</v>
      </c>
      <c r="D15" s="9" t="s">
        <v>690</v>
      </c>
      <c r="F15" s="100" t="s">
        <v>833</v>
      </c>
      <c r="G15" s="232"/>
      <c r="H15" s="100" t="s">
        <v>760</v>
      </c>
      <c r="I15" s="232"/>
      <c r="J15" s="463"/>
      <c r="K15" s="232"/>
      <c r="L15" s="226"/>
      <c r="M15" s="232"/>
      <c r="N15" s="226"/>
      <c r="O15" s="232"/>
      <c r="P15" s="226"/>
      <c r="Q15" s="232"/>
      <c r="R15" s="226"/>
      <c r="S15" s="232"/>
    </row>
    <row r="16" spans="1:19" s="228" customFormat="1" ht="32.25" customHeight="1" x14ac:dyDescent="0.4">
      <c r="A16" s="227"/>
      <c r="B16" s="230" t="s">
        <v>152</v>
      </c>
      <c r="D16" s="9" t="s">
        <v>690</v>
      </c>
      <c r="F16" s="395" t="s">
        <v>829</v>
      </c>
      <c r="G16" s="232"/>
      <c r="H16" s="100" t="s">
        <v>759</v>
      </c>
      <c r="I16" s="232"/>
      <c r="J16" s="463"/>
      <c r="K16" s="232"/>
      <c r="L16" s="226"/>
      <c r="M16" s="232"/>
      <c r="N16" s="226"/>
      <c r="O16" s="232"/>
      <c r="P16" s="226"/>
      <c r="Q16" s="232"/>
      <c r="R16" s="226"/>
      <c r="S16" s="232"/>
    </row>
    <row r="17" spans="1:19" s="228" customFormat="1" ht="32.25" customHeight="1" x14ac:dyDescent="0.4">
      <c r="A17" s="227"/>
      <c r="B17" s="24" t="s">
        <v>153</v>
      </c>
      <c r="D17" s="9" t="s">
        <v>690</v>
      </c>
      <c r="F17" s="100" t="s">
        <v>689</v>
      </c>
      <c r="G17" s="232"/>
      <c r="H17" s="100" t="s">
        <v>759</v>
      </c>
      <c r="I17" s="232"/>
      <c r="J17" s="464"/>
      <c r="K17" s="232"/>
      <c r="L17" s="226"/>
      <c r="M17" s="232"/>
      <c r="N17" s="226"/>
      <c r="O17" s="232"/>
      <c r="P17" s="226"/>
      <c r="Q17" s="232"/>
      <c r="R17" s="226"/>
      <c r="S17" s="232"/>
    </row>
    <row r="18" spans="1:19" s="235" customFormat="1" x14ac:dyDescent="0.4">
      <c r="A18" s="233"/>
      <c r="B18" s="234"/>
    </row>
  </sheetData>
  <mergeCells count="1">
    <mergeCell ref="J7:J17"/>
  </mergeCells>
  <hyperlinks>
    <hyperlink ref="F11" r:id="rId1" xr:uid="{B1616F8D-81DC-4E0C-9C5E-1259A0920372}"/>
    <hyperlink ref="F16" r:id="rId2" xr:uid="{D8FB6B68-06EA-4EA6-B599-FC311D78A62C}"/>
  </hyperlinks>
  <pageMargins left="0.23622047244094491" right="0.23622047244094491" top="0.74803149606299213" bottom="0.74803149606299213" header="0.31496062992125984" footer="0.31496062992125984"/>
  <pageSetup paperSize="8" scale="87"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25"/>
  <sheetViews>
    <sheetView zoomScale="55" zoomScaleNormal="55" workbookViewId="0">
      <selection activeCell="D16" sqref="D16"/>
    </sheetView>
  </sheetViews>
  <sheetFormatPr baseColWidth="10" defaultColWidth="10.5" defaultRowHeight="15.5" x14ac:dyDescent="0.35"/>
  <cols>
    <col min="1" max="1" width="15" customWidth="1"/>
    <col min="2" max="2" width="65.33203125" style="16" customWidth="1"/>
    <col min="3" max="3" width="3.33203125" customWidth="1"/>
    <col min="4" max="4" width="38.5" customWidth="1"/>
    <col min="5" max="5" width="3.33203125" customWidth="1"/>
    <col min="6" max="6" width="52.75" customWidth="1"/>
    <col min="7" max="7" width="3.33203125" customWidth="1"/>
    <col min="8" max="8" width="26.33203125" customWidth="1"/>
    <col min="9" max="9" width="3.33203125" customWidth="1"/>
    <col min="10" max="10" width="51" customWidth="1"/>
    <col min="11" max="11" width="3.33203125" customWidth="1"/>
    <col min="12" max="12" width="39.5" customWidth="1"/>
    <col min="13" max="13" width="3.33203125" customWidth="1"/>
    <col min="14" max="14" width="39.5" customWidth="1"/>
    <col min="15" max="15" width="3.33203125" customWidth="1"/>
    <col min="16" max="16" width="39.5" customWidth="1"/>
    <col min="17" max="17" width="3.33203125" customWidth="1"/>
    <col min="18" max="18" width="39.5" customWidth="1"/>
    <col min="19" max="19" width="3.33203125" customWidth="1"/>
  </cols>
  <sheetData>
    <row r="1" spans="1:19" ht="25" x14ac:dyDescent="0.5">
      <c r="A1" s="214" t="s">
        <v>154</v>
      </c>
    </row>
    <row r="3" spans="1:19" s="32" customFormat="1" ht="135" x14ac:dyDescent="0.35">
      <c r="A3" s="207" t="s">
        <v>155</v>
      </c>
      <c r="B3" s="51" t="s">
        <v>156</v>
      </c>
      <c r="D3" s="9" t="s">
        <v>749</v>
      </c>
      <c r="F3" s="52"/>
      <c r="H3" s="52"/>
      <c r="J3" s="43"/>
      <c r="L3" s="31"/>
      <c r="N3" s="31"/>
      <c r="P3" s="31"/>
      <c r="R3" s="31"/>
    </row>
    <row r="4" spans="1:19" s="30" customFormat="1" ht="19" x14ac:dyDescent="0.35">
      <c r="A4" s="50"/>
      <c r="B4" s="41"/>
      <c r="D4" s="41"/>
      <c r="F4" s="41"/>
      <c r="H4" s="41"/>
      <c r="J4" s="42"/>
      <c r="L4" s="42"/>
      <c r="N4" s="42"/>
      <c r="P4" s="42"/>
      <c r="R4" s="42"/>
    </row>
    <row r="5" spans="1:19" s="277" customFormat="1" ht="64" x14ac:dyDescent="0.35">
      <c r="A5" s="282"/>
      <c r="B5" s="283" t="s">
        <v>80</v>
      </c>
      <c r="D5" s="278" t="s">
        <v>81</v>
      </c>
      <c r="E5" s="279"/>
      <c r="F5" s="278" t="s">
        <v>82</v>
      </c>
      <c r="G5" s="279"/>
      <c r="H5" s="278" t="s">
        <v>83</v>
      </c>
      <c r="J5" s="280" t="s">
        <v>84</v>
      </c>
      <c r="K5" s="279"/>
      <c r="L5" s="280" t="s">
        <v>85</v>
      </c>
      <c r="M5" s="279"/>
      <c r="N5" s="280" t="s">
        <v>86</v>
      </c>
      <c r="O5" s="279"/>
      <c r="P5" s="280" t="s">
        <v>87</v>
      </c>
      <c r="Q5" s="279"/>
      <c r="R5" s="280" t="s">
        <v>88</v>
      </c>
      <c r="S5" s="279"/>
    </row>
    <row r="6" spans="1:19" s="30" customFormat="1" ht="19" x14ac:dyDescent="0.35">
      <c r="A6" s="50"/>
      <c r="B6" s="41"/>
      <c r="D6" s="41"/>
      <c r="F6" s="41"/>
      <c r="H6" s="41"/>
      <c r="J6" s="42"/>
      <c r="L6" s="42"/>
      <c r="N6" s="42"/>
      <c r="P6" s="42"/>
      <c r="R6" s="42"/>
    </row>
    <row r="7" spans="1:19" s="32" customFormat="1" ht="30" x14ac:dyDescent="0.35">
      <c r="A7" s="207" t="s">
        <v>104</v>
      </c>
      <c r="B7" s="51" t="s">
        <v>157</v>
      </c>
      <c r="D7" s="9" t="s">
        <v>49</v>
      </c>
      <c r="F7" s="52"/>
      <c r="H7" s="52"/>
      <c r="J7" s="43"/>
    </row>
    <row r="8" spans="1:19" s="30" customFormat="1" ht="19" x14ac:dyDescent="0.35">
      <c r="A8" s="65"/>
      <c r="B8" s="41"/>
      <c r="D8" s="41"/>
      <c r="F8" s="41"/>
      <c r="H8" s="41"/>
      <c r="J8" s="42"/>
    </row>
    <row r="9" spans="1:19" s="8" customFormat="1" ht="55.5" customHeight="1" x14ac:dyDescent="0.35">
      <c r="A9" s="207" t="s">
        <v>158</v>
      </c>
      <c r="B9" s="24" t="s">
        <v>159</v>
      </c>
      <c r="D9" s="9" t="s">
        <v>690</v>
      </c>
      <c r="F9" s="395"/>
      <c r="G9" s="17"/>
      <c r="H9" s="100" t="s">
        <v>764</v>
      </c>
      <c r="I9" s="17"/>
      <c r="J9" s="465"/>
      <c r="K9" s="17"/>
      <c r="L9" s="31"/>
      <c r="M9" s="30"/>
      <c r="N9" s="31"/>
      <c r="O9" s="30"/>
      <c r="P9" s="31"/>
      <c r="Q9" s="30"/>
      <c r="R9" s="31"/>
      <c r="S9" s="17"/>
    </row>
    <row r="10" spans="1:19" s="8" customFormat="1" ht="90" customHeight="1" x14ac:dyDescent="0.35">
      <c r="A10" s="438" t="s">
        <v>160</v>
      </c>
      <c r="B10" s="22" t="s">
        <v>161</v>
      </c>
      <c r="D10" s="9" t="s">
        <v>690</v>
      </c>
      <c r="F10" s="395" t="s">
        <v>766</v>
      </c>
      <c r="G10" s="17"/>
      <c r="H10" s="100" t="s">
        <v>765</v>
      </c>
      <c r="I10" s="17"/>
      <c r="J10" s="449"/>
      <c r="K10" s="30"/>
      <c r="L10" s="31"/>
      <c r="M10" s="30"/>
      <c r="N10" s="31"/>
      <c r="O10" s="30"/>
      <c r="P10" s="31"/>
      <c r="Q10" s="30"/>
      <c r="R10" s="31"/>
      <c r="S10" s="30"/>
    </row>
    <row r="11" spans="1:19" s="8" customFormat="1" ht="114" customHeight="1" x14ac:dyDescent="0.35">
      <c r="A11" s="455"/>
      <c r="B11" s="23" t="s">
        <v>162</v>
      </c>
      <c r="D11" s="9" t="s">
        <v>690</v>
      </c>
      <c r="F11" s="395" t="s">
        <v>766</v>
      </c>
      <c r="G11" s="17"/>
      <c r="H11" s="100" t="s">
        <v>765</v>
      </c>
      <c r="I11" s="17"/>
      <c r="J11" s="449"/>
      <c r="K11" s="32"/>
      <c r="L11" s="31"/>
      <c r="M11" s="32"/>
      <c r="N11" s="31"/>
      <c r="O11" s="32"/>
      <c r="P11" s="31"/>
      <c r="Q11" s="32"/>
      <c r="R11" s="31"/>
      <c r="S11" s="32"/>
    </row>
    <row r="12" spans="1:19" s="8" customFormat="1" ht="69" customHeight="1" x14ac:dyDescent="0.35">
      <c r="A12" s="455"/>
      <c r="B12" s="23" t="s">
        <v>163</v>
      </c>
      <c r="D12" s="9" t="s">
        <v>690</v>
      </c>
      <c r="F12" s="395" t="s">
        <v>766</v>
      </c>
      <c r="G12" s="17"/>
      <c r="H12" s="100" t="s">
        <v>765</v>
      </c>
      <c r="I12" s="17"/>
      <c r="J12" s="449"/>
      <c r="K12" s="30"/>
      <c r="L12" s="31"/>
      <c r="M12" s="30"/>
      <c r="N12" s="31"/>
      <c r="O12" s="30"/>
      <c r="P12" s="31"/>
      <c r="Q12" s="30"/>
      <c r="R12" s="31"/>
      <c r="S12" s="30"/>
    </row>
    <row r="13" spans="1:19" s="8" customFormat="1" ht="51" customHeight="1" x14ac:dyDescent="0.35">
      <c r="A13" s="455"/>
      <c r="B13" s="23" t="s">
        <v>164</v>
      </c>
      <c r="D13" s="9" t="s">
        <v>690</v>
      </c>
      <c r="F13" s="395" t="s">
        <v>766</v>
      </c>
      <c r="G13" s="17"/>
      <c r="H13" s="100" t="s">
        <v>765</v>
      </c>
      <c r="I13" s="17"/>
      <c r="J13" s="449"/>
      <c r="K13" s="17"/>
      <c r="L13" s="31"/>
      <c r="M13" s="17"/>
      <c r="N13" s="31"/>
      <c r="O13" s="17"/>
      <c r="P13" s="31"/>
      <c r="Q13" s="17"/>
      <c r="R13" s="31"/>
      <c r="S13" s="17"/>
    </row>
    <row r="14" spans="1:19" s="8" customFormat="1" ht="51" customHeight="1" x14ac:dyDescent="0.35">
      <c r="A14" s="455"/>
      <c r="B14" s="23" t="s">
        <v>165</v>
      </c>
      <c r="D14" s="9" t="s">
        <v>690</v>
      </c>
      <c r="F14" s="395" t="s">
        <v>766</v>
      </c>
      <c r="G14" s="17"/>
      <c r="H14" s="100" t="s">
        <v>765</v>
      </c>
      <c r="I14" s="17"/>
      <c r="J14" s="449"/>
      <c r="K14" s="17"/>
      <c r="L14" s="31"/>
      <c r="M14" s="17"/>
      <c r="N14" s="31"/>
      <c r="O14" s="17"/>
      <c r="P14" s="31"/>
      <c r="Q14" s="17"/>
      <c r="R14" s="31"/>
      <c r="S14" s="17"/>
    </row>
    <row r="15" spans="1:19" s="8" customFormat="1" ht="51" customHeight="1" x14ac:dyDescent="0.35">
      <c r="A15" s="455"/>
      <c r="B15" s="23" t="s">
        <v>166</v>
      </c>
      <c r="D15" s="9" t="s">
        <v>690</v>
      </c>
      <c r="F15" s="395" t="s">
        <v>766</v>
      </c>
      <c r="G15" s="17"/>
      <c r="H15" s="100" t="s">
        <v>765</v>
      </c>
      <c r="I15" s="17"/>
      <c r="J15" s="449"/>
      <c r="K15" s="17"/>
      <c r="L15" s="31"/>
      <c r="M15" s="17"/>
      <c r="N15" s="31"/>
      <c r="O15" s="17"/>
      <c r="P15" s="31"/>
      <c r="Q15" s="17"/>
      <c r="R15" s="31"/>
      <c r="S15" s="17"/>
    </row>
    <row r="16" spans="1:19" s="8" customFormat="1" ht="51" customHeight="1" x14ac:dyDescent="0.35">
      <c r="A16" s="466" t="s">
        <v>167</v>
      </c>
      <c r="B16" s="24" t="s">
        <v>168</v>
      </c>
      <c r="D16" s="9" t="s">
        <v>692</v>
      </c>
      <c r="F16" s="395" t="s">
        <v>767</v>
      </c>
      <c r="G16" s="34"/>
      <c r="H16" s="100"/>
      <c r="I16" s="34"/>
      <c r="J16" s="449"/>
      <c r="K16" s="34"/>
      <c r="L16" s="31"/>
      <c r="M16" s="34"/>
      <c r="N16" s="31"/>
      <c r="O16" s="34"/>
      <c r="P16" s="31"/>
      <c r="Q16" s="34"/>
      <c r="R16" s="31"/>
      <c r="S16" s="34"/>
    </row>
    <row r="17" spans="1:19" s="8" customFormat="1" ht="108.5" x14ac:dyDescent="0.35">
      <c r="A17" s="467"/>
      <c r="B17" s="24" t="s">
        <v>169</v>
      </c>
      <c r="D17" s="9" t="s">
        <v>692</v>
      </c>
      <c r="F17" s="395" t="s">
        <v>768</v>
      </c>
      <c r="G17" s="34"/>
      <c r="H17" s="100"/>
      <c r="I17" s="34"/>
      <c r="J17" s="449"/>
      <c r="K17" s="34"/>
      <c r="L17" s="31"/>
      <c r="M17" s="34"/>
      <c r="N17" s="31"/>
      <c r="O17" s="34"/>
      <c r="P17" s="31"/>
      <c r="Q17" s="34"/>
      <c r="R17" s="31"/>
      <c r="S17" s="34"/>
    </row>
    <row r="18" spans="1:19" s="8" customFormat="1" ht="51" customHeight="1" x14ac:dyDescent="0.35">
      <c r="A18" s="438" t="s">
        <v>170</v>
      </c>
      <c r="B18" s="23" t="s">
        <v>171</v>
      </c>
      <c r="D18" s="9" t="s">
        <v>690</v>
      </c>
      <c r="F18" s="100" t="s">
        <v>689</v>
      </c>
      <c r="G18" s="34"/>
      <c r="H18" s="100" t="s">
        <v>694</v>
      </c>
      <c r="I18" s="34"/>
      <c r="J18" s="449"/>
      <c r="K18" s="34"/>
      <c r="L18" s="31"/>
      <c r="M18" s="34"/>
      <c r="N18" s="31"/>
      <c r="O18" s="34"/>
      <c r="P18" s="31"/>
      <c r="Q18" s="34"/>
      <c r="R18" s="31"/>
      <c r="S18" s="34"/>
    </row>
    <row r="19" spans="1:19" s="8" customFormat="1" ht="51" customHeight="1" x14ac:dyDescent="0.35">
      <c r="A19" s="455"/>
      <c r="B19" s="23" t="s">
        <v>172</v>
      </c>
      <c r="D19" s="9" t="s">
        <v>690</v>
      </c>
      <c r="F19" s="100" t="s">
        <v>689</v>
      </c>
      <c r="G19" s="34"/>
      <c r="H19" s="100" t="s">
        <v>694</v>
      </c>
      <c r="I19" s="34"/>
      <c r="J19" s="449"/>
      <c r="K19" s="34"/>
      <c r="L19" s="31"/>
      <c r="M19" s="34"/>
      <c r="N19" s="31"/>
      <c r="O19" s="34"/>
      <c r="P19" s="31"/>
      <c r="Q19" s="34"/>
      <c r="R19" s="31"/>
      <c r="S19" s="34"/>
    </row>
    <row r="20" spans="1:19" s="8" customFormat="1" ht="51" customHeight="1" x14ac:dyDescent="0.35">
      <c r="A20" s="455"/>
      <c r="B20" s="23" t="s">
        <v>173</v>
      </c>
      <c r="D20" s="9" t="s">
        <v>690</v>
      </c>
      <c r="F20" s="100" t="s">
        <v>689</v>
      </c>
      <c r="G20" s="34"/>
      <c r="H20" s="100" t="s">
        <v>694</v>
      </c>
      <c r="I20" s="34"/>
      <c r="J20" s="449"/>
      <c r="K20" s="34"/>
      <c r="L20" s="31"/>
      <c r="M20" s="34"/>
      <c r="N20" s="31"/>
      <c r="O20" s="34"/>
      <c r="P20" s="31"/>
      <c r="Q20" s="34"/>
      <c r="R20" s="31"/>
      <c r="S20" s="34"/>
    </row>
    <row r="21" spans="1:19" s="8" customFormat="1" ht="51" customHeight="1" x14ac:dyDescent="0.35">
      <c r="A21" s="455"/>
      <c r="B21" s="23" t="s">
        <v>174</v>
      </c>
      <c r="D21" s="9" t="s">
        <v>690</v>
      </c>
      <c r="F21" s="100" t="s">
        <v>689</v>
      </c>
      <c r="G21" s="34"/>
      <c r="H21" s="100" t="s">
        <v>694</v>
      </c>
      <c r="I21" s="34"/>
      <c r="J21" s="449"/>
      <c r="K21" s="34"/>
      <c r="L21" s="31"/>
      <c r="M21" s="34"/>
      <c r="N21" s="31"/>
      <c r="O21" s="34"/>
      <c r="P21" s="31"/>
      <c r="Q21" s="34"/>
      <c r="R21" s="31"/>
      <c r="S21" s="34"/>
    </row>
    <row r="22" spans="1:19" s="8" customFormat="1" ht="51" customHeight="1" x14ac:dyDescent="0.35">
      <c r="A22" s="438" t="s">
        <v>175</v>
      </c>
      <c r="B22" s="23" t="s">
        <v>176</v>
      </c>
      <c r="D22" s="9" t="s">
        <v>690</v>
      </c>
      <c r="F22" s="100" t="s">
        <v>689</v>
      </c>
      <c r="G22" s="34"/>
      <c r="H22" s="100" t="s">
        <v>695</v>
      </c>
      <c r="I22" s="34"/>
      <c r="J22" s="449"/>
      <c r="K22" s="34"/>
      <c r="L22" s="31"/>
      <c r="M22" s="34"/>
      <c r="N22" s="31"/>
      <c r="O22" s="34"/>
      <c r="P22" s="31"/>
      <c r="Q22" s="34"/>
      <c r="R22" s="31"/>
      <c r="S22" s="34"/>
    </row>
    <row r="23" spans="1:19" s="8" customFormat="1" ht="51" customHeight="1" x14ac:dyDescent="0.35">
      <c r="A23" s="455"/>
      <c r="B23" s="23" t="s">
        <v>177</v>
      </c>
      <c r="D23" s="9" t="s">
        <v>690</v>
      </c>
      <c r="F23" s="100" t="s">
        <v>689</v>
      </c>
      <c r="G23" s="34"/>
      <c r="H23" s="100" t="s">
        <v>695</v>
      </c>
      <c r="I23" s="34"/>
      <c r="J23" s="449"/>
      <c r="K23" s="34"/>
      <c r="L23" s="31"/>
      <c r="M23" s="34"/>
      <c r="N23" s="31"/>
      <c r="O23" s="34"/>
      <c r="P23" s="31"/>
      <c r="Q23" s="34"/>
      <c r="R23" s="31"/>
      <c r="S23" s="34"/>
    </row>
    <row r="24" spans="1:19" s="8" customFormat="1" ht="51" customHeight="1" x14ac:dyDescent="0.35">
      <c r="A24" s="207" t="s">
        <v>178</v>
      </c>
      <c r="B24" s="23" t="s">
        <v>179</v>
      </c>
      <c r="D24" s="9" t="s">
        <v>692</v>
      </c>
      <c r="F24" s="395" t="s">
        <v>769</v>
      </c>
      <c r="G24" s="34"/>
      <c r="H24" s="100" t="s">
        <v>770</v>
      </c>
      <c r="I24" s="34"/>
      <c r="J24" s="450"/>
      <c r="K24" s="34"/>
      <c r="L24" s="31"/>
      <c r="M24" s="34"/>
      <c r="N24" s="31"/>
      <c r="O24" s="34"/>
      <c r="P24" s="31"/>
      <c r="Q24" s="34"/>
      <c r="R24" s="31"/>
      <c r="S24" s="34"/>
    </row>
    <row r="25" spans="1:19" s="10" customFormat="1" x14ac:dyDescent="0.35">
      <c r="A25" s="55"/>
      <c r="B25" s="99"/>
    </row>
  </sheetData>
  <mergeCells count="5">
    <mergeCell ref="A10:A15"/>
    <mergeCell ref="A18:A21"/>
    <mergeCell ref="A22:A23"/>
    <mergeCell ref="J9:J24"/>
    <mergeCell ref="A16:A17"/>
  </mergeCells>
  <hyperlinks>
    <hyperlink ref="F10" r:id="rId1" location=":~:text=environmental%20law-,D%C3%A9cret%20D%2F2016%2F163%2FPRG%2FSGG%20du%2013,et%20adoption%20de%20nouveaux%20statuts." display="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xr:uid="{F5883DAB-BFDA-47E2-B02F-7951E9DA12AA}"/>
    <hyperlink ref="F17" r:id="rId2" display="https://www.itie-guinee.org/extrait-etats-financiers-de-lagence-nationale-damenagement-des-infrastructures-minieres/ " xr:uid="{9CC502F4-1B9F-47EC-94BD-AD9447F9311F}"/>
    <hyperlink ref="F24" r:id="rId3" display="https://soguipami.info/gouvernance/" xr:uid="{C4C104EF-0891-420E-84E7-826953087CF5}"/>
    <hyperlink ref="F11" r:id="rId4" location=":~:text=environmental%20law-,D%C3%A9cret%20D%2F2016%2F163%2FPRG%2FSGG%20du%2013,et%20adoption%20de%20nouveaux%20statuts." display="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xr:uid="{F0AD44FF-199E-44F0-9427-C39BE071A29A}"/>
    <hyperlink ref="F12" r:id="rId5" location=":~:text=environmental%20law-,D%C3%A9cret%20D%2F2016%2F163%2FPRG%2FSGG%20du%2013,et%20adoption%20de%20nouveaux%20statuts." display="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xr:uid="{61CC9562-AB4E-4407-A53D-FE36869C3676}"/>
    <hyperlink ref="F13" r:id="rId6" location=":~:text=environmental%20law-,D%C3%A9cret%20D%2F2016%2F163%2FPRG%2FSGG%20du%2013,et%20adoption%20de%20nouveaux%20statuts." display="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xr:uid="{DE4DF4FE-F22B-4E9E-B950-107DB9004B2A}"/>
    <hyperlink ref="F14" r:id="rId7" location=":~:text=environmental%20law-,D%C3%A9cret%20D%2F2016%2F163%2FPRG%2FSGG%20du%2013,et%20adoption%20de%20nouveaux%20statuts." display="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xr:uid="{1FEE29A5-6353-4FFA-86A4-5DA52501BB50}"/>
    <hyperlink ref="F15" r:id="rId8" location=":~:text=environmental%20law-,D%C3%A9cret%20D%2F2016%2F163%2FPRG%2FSGG%20du%2013,et%20adoption%20de%20nouveaux%20statuts." display="https://www.ecolex.org/details/legislation/decret-d2016163prgsgg-du-13-juin-2016-portant-restructuration-de-lagence-nationale-damenagement-des-infrastructures-minieres-anaim-et-adoption-de-nouveaux-statuts-lex-faoc174322/#:~:text=environmental%20law-,D%C3%A9cret%20D%2F2016%2F163%2FPRG%2FSGG%20du%2013,et%20adoption%20de%20nouveaux%20statuts." xr:uid="{3CC52E02-3B68-4240-A77F-D9CCF482FB92}"/>
    <hyperlink ref="F16" r:id="rId9" location=" " display="https://www.anaim-gn.com/# " xr:uid="{2355DD82-F642-4AD7-92AE-A0A27028B271}"/>
  </hyperlinks>
  <pageMargins left="0.23622047244094491" right="0.23622047244094491" top="0.74803149606299213" bottom="0.74803149606299213" header="0.31496062992125984" footer="0.31496062992125984"/>
  <pageSetup paperSize="8" scale="79" fitToHeight="2"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L9"/>
  <sheetViews>
    <sheetView zoomScale="55" zoomScaleNormal="55" workbookViewId="0">
      <selection activeCell="B3" sqref="B3:D3"/>
    </sheetView>
  </sheetViews>
  <sheetFormatPr baseColWidth="10" defaultColWidth="10.5" defaultRowHeight="16" x14ac:dyDescent="0.4"/>
  <cols>
    <col min="1" max="1" width="18.33203125" style="223" customWidth="1"/>
    <col min="2" max="2" width="37.5" style="223" customWidth="1"/>
    <col min="3" max="3" width="3" style="223" customWidth="1"/>
    <col min="4" max="4" width="39" style="223" customWidth="1"/>
    <col min="5" max="5" width="3" style="223" customWidth="1"/>
    <col min="6" max="6" width="28.5" style="223" customWidth="1"/>
    <col min="7" max="7" width="3" style="223" customWidth="1"/>
    <col min="8" max="8" width="28.5" style="223" customWidth="1"/>
    <col min="9" max="9" width="3" style="223" customWidth="1"/>
    <col min="10" max="10" width="39.5" style="223" customWidth="1"/>
    <col min="11" max="11" width="3" style="223" customWidth="1"/>
    <col min="12" max="12" width="39.5" style="223" customWidth="1"/>
    <col min="13" max="13" width="3" style="223" customWidth="1"/>
    <col min="14" max="14" width="39.5" style="223" customWidth="1"/>
    <col min="15" max="15" width="3" style="223" customWidth="1"/>
    <col min="16" max="16" width="39.5" style="223" customWidth="1"/>
    <col min="17" max="17" width="3" style="223" customWidth="1"/>
    <col min="18" max="18" width="39.5" style="223" customWidth="1"/>
    <col min="19" max="19" width="3" style="223" customWidth="1"/>
    <col min="20" max="16384" width="10.5" style="223"/>
  </cols>
  <sheetData>
    <row r="1" spans="1:298" ht="25" x14ac:dyDescent="0.5">
      <c r="A1" s="214" t="s">
        <v>180</v>
      </c>
    </row>
    <row r="3" spans="1:298" s="26" customFormat="1" ht="105" x14ac:dyDescent="0.35">
      <c r="A3" s="36" t="s">
        <v>181</v>
      </c>
      <c r="B3" s="212" t="s">
        <v>182</v>
      </c>
      <c r="C3" s="25"/>
      <c r="D3" s="246" t="s">
        <v>749</v>
      </c>
      <c r="E3" s="27"/>
      <c r="F3" s="28"/>
      <c r="G3" s="27"/>
      <c r="H3" s="28"/>
      <c r="I3" s="27"/>
      <c r="J3" s="236"/>
      <c r="L3" s="237"/>
      <c r="N3" s="237"/>
      <c r="P3" s="237"/>
      <c r="R3" s="237"/>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row>
    <row r="4" spans="1:298" s="5" customFormat="1" ht="19" x14ac:dyDescent="0.35">
      <c r="B4" s="3"/>
      <c r="C4" s="2"/>
      <c r="D4" s="3"/>
      <c r="E4" s="2"/>
      <c r="F4" s="3"/>
      <c r="G4" s="2"/>
      <c r="H4" s="3"/>
      <c r="I4" s="2"/>
      <c r="J4" s="4"/>
      <c r="L4" s="4"/>
      <c r="N4" s="4"/>
      <c r="P4" s="4"/>
      <c r="R4" s="4"/>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row>
    <row r="5" spans="1:298" s="120" customFormat="1" ht="96" x14ac:dyDescent="0.35">
      <c r="A5" s="287"/>
      <c r="B5" s="288" t="s">
        <v>80</v>
      </c>
      <c r="C5" s="289"/>
      <c r="D5" s="278" t="s">
        <v>81</v>
      </c>
      <c r="E5" s="279"/>
      <c r="F5" s="278" t="s">
        <v>82</v>
      </c>
      <c r="G5" s="279"/>
      <c r="H5" s="278" t="s">
        <v>83</v>
      </c>
      <c r="I5" s="277"/>
      <c r="J5" s="280" t="s">
        <v>84</v>
      </c>
      <c r="K5" s="290"/>
      <c r="L5" s="291" t="s">
        <v>85</v>
      </c>
      <c r="M5" s="290"/>
      <c r="N5" s="291" t="s">
        <v>86</v>
      </c>
      <c r="O5" s="290"/>
      <c r="P5" s="291" t="s">
        <v>87</v>
      </c>
      <c r="Q5" s="290"/>
      <c r="R5" s="291" t="s">
        <v>88</v>
      </c>
      <c r="S5" s="290"/>
    </row>
    <row r="6" spans="1:298" s="5" customFormat="1" ht="19" x14ac:dyDescent="0.35">
      <c r="B6" s="3"/>
      <c r="C6" s="2"/>
      <c r="D6" s="3"/>
      <c r="E6" s="2"/>
      <c r="F6" s="3"/>
      <c r="G6" s="2"/>
      <c r="H6" s="3"/>
      <c r="I6" s="2"/>
      <c r="J6" s="4"/>
      <c r="L6" s="4"/>
      <c r="N6" s="4"/>
      <c r="P6" s="4"/>
      <c r="R6" s="4"/>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row>
    <row r="7" spans="1:298" s="242" customFormat="1" ht="115" customHeight="1" x14ac:dyDescent="0.35">
      <c r="A7" s="238"/>
      <c r="B7" s="285" t="s">
        <v>183</v>
      </c>
      <c r="C7" s="239"/>
      <c r="D7" s="9" t="s">
        <v>690</v>
      </c>
      <c r="E7" s="239"/>
      <c r="F7" s="395" t="s">
        <v>772</v>
      </c>
      <c r="G7" s="240"/>
      <c r="H7" s="100" t="s">
        <v>696</v>
      </c>
      <c r="I7" s="240"/>
      <c r="J7" s="468"/>
      <c r="K7" s="241"/>
      <c r="L7" s="237"/>
      <c r="M7" s="241"/>
      <c r="N7" s="237"/>
      <c r="O7" s="241"/>
      <c r="P7" s="237"/>
      <c r="Q7" s="241"/>
      <c r="R7" s="237"/>
      <c r="S7" s="241"/>
    </row>
    <row r="8" spans="1:298" s="242" customFormat="1" ht="115" customHeight="1" x14ac:dyDescent="0.35">
      <c r="A8" s="227"/>
      <c r="B8" s="284" t="s">
        <v>184</v>
      </c>
      <c r="C8" s="228"/>
      <c r="D8" s="9" t="s">
        <v>690</v>
      </c>
      <c r="E8" s="228"/>
      <c r="F8" s="395" t="s">
        <v>771</v>
      </c>
      <c r="G8" s="243"/>
      <c r="H8" s="100" t="s">
        <v>696</v>
      </c>
      <c r="I8" s="243"/>
      <c r="J8" s="469"/>
      <c r="K8" s="5"/>
      <c r="L8" s="237"/>
      <c r="M8" s="5"/>
      <c r="N8" s="237"/>
      <c r="O8" s="5"/>
      <c r="P8" s="237"/>
      <c r="Q8" s="5"/>
      <c r="R8" s="237"/>
      <c r="S8" s="5"/>
    </row>
    <row r="9" spans="1:298" s="242" customFormat="1" ht="115" customHeight="1" x14ac:dyDescent="0.35">
      <c r="A9" s="244"/>
      <c r="B9" s="286" t="s">
        <v>185</v>
      </c>
      <c r="C9" s="245"/>
      <c r="D9" s="9" t="s">
        <v>690</v>
      </c>
      <c r="E9" s="245"/>
      <c r="F9" s="395" t="s">
        <v>773</v>
      </c>
      <c r="G9" s="243"/>
      <c r="H9" s="100" t="s">
        <v>696</v>
      </c>
      <c r="I9" s="243"/>
      <c r="J9" s="470"/>
      <c r="K9" s="26"/>
      <c r="L9" s="237"/>
      <c r="M9" s="26"/>
      <c r="N9" s="237"/>
      <c r="O9" s="26"/>
      <c r="P9" s="237"/>
      <c r="Q9" s="26"/>
      <c r="R9" s="237"/>
      <c r="S9" s="26"/>
    </row>
  </sheetData>
  <mergeCells count="1">
    <mergeCell ref="J7:J9"/>
  </mergeCells>
  <dataValidations disablePrompts="1" count="2">
    <dataValidation type="whole" showInputMessage="1" showErrorMessage="1" sqref="E7:E9 A5:F5 A7:C9 H5" xr:uid="{00000000-0002-0000-0800-000000000000}">
      <formula1>999999</formula1>
      <formula2>99999999</formula2>
    </dataValidation>
    <dataValidation type="list" showInputMessage="1" showErrorMessage="1" promptTitle="Type de déclaration" prompt="Veuillez indiquer le type de déclaration parmi les options suivantes :_x000a__x000a_Divulgation systématique_x000a_Rapport ITIE_x000a_Non disponible_x000a_Sans objet_x000a_" sqref="D7:D9" xr:uid="{00000000-0002-0000-0800-000001000000}">
      <formula1>Reporting_options_list</formula1>
    </dataValidation>
  </dataValidations>
  <hyperlinks>
    <hyperlink ref="F7" r:id="rId1" display="https://mines.gov.gn/projets/conventions-minieres/" xr:uid="{4A644D32-8919-471C-9414-6484F7342DDD}"/>
    <hyperlink ref="F8" r:id="rId2" xr:uid="{8F19F83F-6114-4BFA-9151-3EB10D2D593B}"/>
    <hyperlink ref="F9" r:id="rId3" xr:uid="{CB460667-48B3-4F34-A734-FB9DD1B83265}"/>
  </hyperlinks>
  <pageMargins left="0.23622047244094491" right="0.23622047244094491" top="0.74803149606299213" bottom="0.74803149606299213" header="0.31496062992125984" footer="0.31496062992125984"/>
  <pageSetup paperSize="8" scale="93"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3" ma:contentTypeDescription="Create a new document." ma:contentTypeScope="" ma:versionID="4e0ba436f5c76d1ef9f57ea8d60c8fe7">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2cc6feb71f337d9df6780a30d5f7c2b2"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The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Theme" ma:index="19" nillable="true" ma:displayName="Theme" ma:format="Dropdown" ma:internalName="Theme">
      <xsd:simpleType>
        <xsd:restriction base="dms:Choice">
          <xsd:enumeration value="Open data"/>
          <xsd:enumeration value="PLR"/>
          <xsd:enumeration value="SOE"/>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0c958bcd-fe3d-4310-8463-0016d19558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9B83E3-59C8-430C-B394-3A1B39A25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19F17E-4F5A-450D-B771-D83C95A89723}">
  <ds:schemaRefs>
    <ds:schemaRef ds:uri="http://schemas.microsoft.com/office/2006/metadata/properties"/>
    <ds:schemaRef ds:uri="36538d5f-f7e1-46e7-b8e6-8d0f62ce9765"/>
    <ds:schemaRef ds:uri="0c958bcd-fe3d-4310-8463-0016d19558cc"/>
    <ds:schemaRef ds:uri="http://www.w3.org/XML/1998/namespac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22</vt:i4>
      </vt:variant>
    </vt:vector>
  </HeadingPairs>
  <TitlesOfParts>
    <vt:vector size="52" baseType="lpstr">
      <vt:lpstr>Introduction</vt:lpstr>
      <vt:lpstr>À propos de</vt:lpstr>
      <vt:lpstr>2.1</vt:lpstr>
      <vt:lpstr>2.2</vt:lpstr>
      <vt:lpstr>2.3</vt:lpstr>
      <vt:lpstr>2.4</vt:lpstr>
      <vt:lpstr>2.5</vt:lpstr>
      <vt:lpstr>2.6</vt:lpstr>
      <vt:lpstr>3.1</vt:lpstr>
      <vt:lpstr>3.2</vt:lpstr>
      <vt:lpstr>3.3</vt:lpstr>
      <vt:lpstr>4.1</vt:lpstr>
      <vt:lpstr>4.1 – Entités déclarantes</vt:lpstr>
      <vt:lpstr>4.1 - Gouvernement</vt:lpstr>
      <vt:lpstr>#4.1 – Entreprise</vt:lpstr>
      <vt:lpstr>4.2</vt:lpstr>
      <vt:lpstr>4.3</vt:lpstr>
      <vt:lpstr>4.4</vt:lpstr>
      <vt:lpstr>4.5</vt:lpstr>
      <vt:lpstr>4.6</vt:lpstr>
      <vt:lpstr>4.7</vt:lpstr>
      <vt:lpstr>4.8</vt:lpstr>
      <vt:lpstr>4.9</vt:lpstr>
      <vt:lpstr>5.1</vt:lpstr>
      <vt:lpstr>5.2</vt:lpstr>
      <vt:lpstr>5.3</vt:lpstr>
      <vt:lpstr>6.1</vt:lpstr>
      <vt:lpstr>6.2</vt:lpstr>
      <vt:lpstr>6.3</vt:lpstr>
      <vt:lpstr>6.4</vt:lpstr>
      <vt:lpstr>'4.1 – Entités déclarantes'!Companies_list</vt:lpstr>
      <vt:lpstr>'4.1 – Entités déclarantes'!Government_entities_list</vt:lpstr>
      <vt:lpstr>'4.1 – Entités déclarantes'!Projectname</vt:lpstr>
      <vt:lpstr>'4.1 - Gouvernement'!Revenue_stream_list</vt:lpstr>
      <vt:lpstr>'#4.1 – Entreprise'!Total_reconciled</vt:lpstr>
      <vt:lpstr>'4.1 - Gouvernement'!Total_revenues</vt:lpstr>
      <vt:lpstr>'2.1'!Zone_d_impression</vt:lpstr>
      <vt:lpstr>'2.2'!Zone_d_impression</vt:lpstr>
      <vt:lpstr>'2.3'!Zone_d_impression</vt:lpstr>
      <vt:lpstr>'2.4'!Zone_d_impression</vt:lpstr>
      <vt:lpstr>'2.5'!Zone_d_impression</vt:lpstr>
      <vt:lpstr>'2.6'!Zone_d_impression</vt:lpstr>
      <vt:lpstr>'3.1'!Zone_d_impression</vt:lpstr>
      <vt:lpstr>'3.2'!Zone_d_impression</vt:lpstr>
      <vt:lpstr>'3.3'!Zone_d_impression</vt:lpstr>
      <vt:lpstr>'4.1'!Zone_d_impression</vt:lpstr>
      <vt:lpstr>'4.2'!Zone_d_impression</vt:lpstr>
      <vt:lpstr>'4.4'!Zone_d_impression</vt:lpstr>
      <vt:lpstr>'4.5'!Zone_d_impression</vt:lpstr>
      <vt:lpstr>'4.6'!Zone_d_impression</vt:lpstr>
      <vt:lpstr>'À propos de'!Zone_d_impression</vt:lpstr>
      <vt:lpstr>Introduction!Zone_d_impression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Karim Lourimi</cp:lastModifiedBy>
  <cp:revision/>
  <cp:lastPrinted>2021-02-10T13:39:19Z</cp:lastPrinted>
  <dcterms:created xsi:type="dcterms:W3CDTF">2020-07-14T03:16:31Z</dcterms:created>
  <dcterms:modified xsi:type="dcterms:W3CDTF">2021-10-05T16:34:45Z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y fmtid="{D5CDD505-2E9C-101B-9397-08002B2CF9AE}" pid="3" name="Order">
    <vt:r8>280000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