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defaultThemeVersion="166925"/>
  <mc:AlternateContent xmlns:mc="http://schemas.openxmlformats.org/markup-compatibility/2006">
    <mc:Choice Requires="x15">
      <x15ac:absPath xmlns:x15ac="http://schemas.microsoft.com/office/spreadsheetml/2010/11/ac" url="https://bdobdocom-my.sharepoint.com/personal/k_lourimi_bdo_tn/Documents/BDO Consulting/001-Mission/09-EITI Guinée/Mission de Validation/Travaux/"/>
    </mc:Choice>
  </mc:AlternateContent>
  <xr:revisionPtr revIDLastSave="97" documentId="8_{D12B8328-B150-403F-89D6-F4FBA5A4C722}" xr6:coauthVersionLast="47" xr6:coauthVersionMax="47" xr10:uidLastSave="{BECD705F-9BF0-420D-A83C-3FB2399F69CC}"/>
  <bookViews>
    <workbookView xWindow="-110" yWindow="-110" windowWidth="19420" windowHeight="10420" activeTab="6" xr2:uid="{00000000-000D-0000-FFFF-FFFF00000000}"/>
  </bookViews>
  <sheets>
    <sheet name="Introduction" sheetId="32" r:id="rId1"/>
    <sheet name="À propos de" sheetId="30" r:id="rId2"/>
    <sheet name="2.1" sheetId="1" r:id="rId3"/>
    <sheet name="2.2" sheetId="2" r:id="rId4"/>
    <sheet name="2.3" sheetId="3" r:id="rId5"/>
    <sheet name="2.4" sheetId="4" r:id="rId6"/>
    <sheet name="2.5" sheetId="5" r:id="rId7"/>
    <sheet name="2.6" sheetId="6" r:id="rId8"/>
    <sheet name="3.1" sheetId="7" r:id="rId9"/>
    <sheet name="3.2" sheetId="8" r:id="rId10"/>
    <sheet name="3.3" sheetId="9" r:id="rId11"/>
    <sheet name="4.1" sheetId="10" r:id="rId12"/>
    <sheet name="4.1 – Entités déclarantes" sheetId="33" r:id="rId13"/>
    <sheet name="4.1 - Gouvernement" sheetId="34" r:id="rId14"/>
    <sheet name="#4.1 – Entreprise" sheetId="35" r:id="rId15"/>
    <sheet name="4.2" sheetId="11" r:id="rId16"/>
    <sheet name="4.3" sheetId="12" r:id="rId17"/>
    <sheet name="4.4" sheetId="13" r:id="rId18"/>
    <sheet name="4.5" sheetId="14" r:id="rId19"/>
    <sheet name="4.6" sheetId="15" r:id="rId20"/>
    <sheet name="4.7" sheetId="16" r:id="rId21"/>
    <sheet name="4.8" sheetId="17" r:id="rId22"/>
    <sheet name="4.9" sheetId="18" r:id="rId23"/>
    <sheet name="5.1" sheetId="19" r:id="rId24"/>
    <sheet name="5.2" sheetId="20" r:id="rId25"/>
    <sheet name="5.3" sheetId="21" r:id="rId26"/>
    <sheet name="6.1" sheetId="22" r:id="rId27"/>
    <sheet name="6.2" sheetId="23" r:id="rId28"/>
    <sheet name="6.3" sheetId="24" r:id="rId29"/>
    <sheet name="6.4" sheetId="25" r:id="rId30"/>
  </sheets>
  <externalReferences>
    <externalReference r:id="rId31"/>
    <externalReference r:id="rId32"/>
    <externalReference r:id="rId33"/>
  </externalReferences>
  <definedNames>
    <definedName name="Agency_type">[1]!Government_entity_type[[#All],[&lt; Agency type &gt;]]</definedName>
    <definedName name="Commodities_list" localSheetId="14">#REF!</definedName>
    <definedName name="Commodities_list" localSheetId="12">#REF!</definedName>
    <definedName name="Commodities_list" localSheetId="13">#REF!</definedName>
    <definedName name="Commodities_list">[2]!Table5_Commodities_list[HS Product Description w volume]</definedName>
    <definedName name="Commodity_names">[1]!Table5_Commodities_list[HS Product Description]</definedName>
    <definedName name="Companies_list" localSheetId="14">[3]!Companies[Nom complet de l’entreprise]</definedName>
    <definedName name="Companies_list" localSheetId="12">Companies7[Nom complet de l’entreprise]</definedName>
    <definedName name="Companies_list" localSheetId="13">[3]!Companies[Nom complet de l’entreprise]</definedName>
    <definedName name="Companies_list" localSheetId="1">[1]!Companies[Full company name]</definedName>
    <definedName name="Companies_list" localSheetId="0">[1]!Companies[Full company name]</definedName>
    <definedName name="Companies_list">#REF!</definedName>
    <definedName name="Countries_list">[1]!Table1_Country_codes_and_currencies[Country or Area name]</definedName>
    <definedName name="Currency_code_list" localSheetId="14">[3]!Table1_Country_codes_and_currencies[Code de devise (ISO 4217)]</definedName>
    <definedName name="Currency_code_list" localSheetId="12">[3]!Table1_Country_codes_and_currencies[Code de devise (ISO 4217)]</definedName>
    <definedName name="Currency_code_list" localSheetId="13">[3]!Table1_Country_codes_and_currencies[Code de devise (ISO 4217)]</definedName>
    <definedName name="Currency_code_list">[2]!Table1_Country_codes_and_currencies[Currency code (ISO-4217)]</definedName>
    <definedName name="dddd">#REF!</definedName>
    <definedName name="GFS_list" localSheetId="14">[3]!Table6_GFS_codes_classification[Combiné]</definedName>
    <definedName name="GFS_list" localSheetId="12">[3]!Table6_GFS_codes_classification[Combiné]</definedName>
    <definedName name="GFS_list" localSheetId="13">[3]!Table6_GFS_codes_classification[Combiné]</definedName>
    <definedName name="GFS_list">[1]!Table6_GFS_codes_classification[Combined]</definedName>
    <definedName name="gogosx">#REF!</definedName>
    <definedName name="Government_entities_list" localSheetId="14">[3]!Government_agencies[Nom complet de l’entité]</definedName>
    <definedName name="Government_entities_list" localSheetId="12">Government_agencies8[Nom complet de l’entité]</definedName>
    <definedName name="Government_entities_list" localSheetId="13">[3]!Government_agencies[Nom complet de l’entité]</definedName>
    <definedName name="Government_entities_list" localSheetId="1">[1]!Government_agencies[Full name of agency]</definedName>
    <definedName name="Government_entities_list" localSheetId="0">[1]!Government_agencies[Full name of agency]</definedName>
    <definedName name="Government_entities_list">#REF!</definedName>
    <definedName name="over">#REF!</definedName>
    <definedName name="Project_phases_list" localSheetId="14">[3]!Table12[Étapes du projet]</definedName>
    <definedName name="Project_phases_list" localSheetId="12">[3]!Table12[Étapes du projet]</definedName>
    <definedName name="Project_phases_list" localSheetId="13">[3]!Table12[Étapes du projet]</definedName>
    <definedName name="Project_phases_list">[1]!Table12[Project phases]</definedName>
    <definedName name="Projectname" localSheetId="14">[3]!Companies15[Nom complet du projet]</definedName>
    <definedName name="Projectname" localSheetId="12">Companies159[Nom complet du projet]</definedName>
    <definedName name="Projectname" localSheetId="13">[3]!Companies15[Nom complet du projet]</definedName>
    <definedName name="Projectname" localSheetId="1">[1]!Companies15[Full project name]</definedName>
    <definedName name="Projectname" localSheetId="0">[1]!Companies15[Full project name]</definedName>
    <definedName name="Projectname">#REF!</definedName>
    <definedName name="Reporting_options_list" localSheetId="14">[3]!Table3_Reporting_options[Liste]</definedName>
    <definedName name="Reporting_options_list" localSheetId="12">[3]!Table3_Reporting_options[Liste]</definedName>
    <definedName name="Reporting_options_list" localSheetId="13">[3]!Table3_Reporting_options[Liste]</definedName>
    <definedName name="Reporting_options_list">[2]!Table3_Reporting_options[List]</definedName>
    <definedName name="Revenue_stream_list" localSheetId="14">[3]!Government_revenues_table[Nom du flux de revenus]</definedName>
    <definedName name="Revenue_stream_list" localSheetId="12">[3]!Government_revenues_table[Nom du flux de revenus]</definedName>
    <definedName name="Revenue_stream_list" localSheetId="13">Government_revenues_table10[Nom du flux de revenus]</definedName>
    <definedName name="Revenue_stream_list" localSheetId="1">[1]!Government_revenues_table[Revenue stream name]</definedName>
    <definedName name="Revenue_stream_list" localSheetId="0">[1]!Government_revenues_table[Revenue stream name]</definedName>
    <definedName name="Revenue_stream_list">#REF!</definedName>
    <definedName name="Sector_list" localSheetId="14">[3]!Table7_sectors[Secteur (s)]</definedName>
    <definedName name="Sector_list" localSheetId="12">[3]!Table7_sectors[Secteur (s)]</definedName>
    <definedName name="Sector_list" localSheetId="13">[3]!Table7_sectors[Secteur (s)]</definedName>
    <definedName name="Sector_list">[1]!Table7_sectors[Sector(s)]</definedName>
    <definedName name="Simple_options_list" localSheetId="14">[3]!Table2_Simple_options[Liste]</definedName>
    <definedName name="Simple_options_list" localSheetId="12">[3]!Table2_Simple_options[Liste]</definedName>
    <definedName name="Simple_options_list" localSheetId="13">[3]!Table2_Simple_options[Liste]</definedName>
    <definedName name="Simple_options_list">[1]!Table2_Simple_options[List]</definedName>
    <definedName name="Total_reconciled" localSheetId="14">Table1011[Valeur de revenus]</definedName>
    <definedName name="Total_reconciled" localSheetId="12">[3]!Table10[Valeur de revenus]</definedName>
    <definedName name="Total_reconciled" localSheetId="13">[3]!Table10[Valeur de revenus]</definedName>
    <definedName name="Total_reconciled" localSheetId="0">[1]!Table10[Revenue value]</definedName>
    <definedName name="Total_reconciled">#REF!</definedName>
    <definedName name="Total_revenues" localSheetId="14">[3]!Government_revenues_table[Valeur des revenus]</definedName>
    <definedName name="Total_revenues" localSheetId="12">[3]!Government_revenues_table[Valeur des revenus]</definedName>
    <definedName name="Total_revenues" localSheetId="13">Government_revenues_table10[Valeur des revenus]</definedName>
    <definedName name="Total_revenues" localSheetId="1">[1]!Government_revenues_table[Revenue value]</definedName>
    <definedName name="Total_revenues" localSheetId="0">[1]!Government_revenues_table[Revenue value]</definedName>
    <definedName name="Total_revenues">#REF!</definedName>
    <definedName name="_xlnm.Print_Area" localSheetId="2">'2.1'!$A$1:$J$21</definedName>
    <definedName name="_xlnm.Print_Area" localSheetId="3">'2.2'!$A$1:$J$19</definedName>
    <definedName name="_xlnm.Print_Area" localSheetId="4">'2.3'!$A$1:$J$22</definedName>
    <definedName name="_xlnm.Print_Area" localSheetId="5">'2.4'!$A$1:$J$14</definedName>
    <definedName name="_xlnm.Print_Area" localSheetId="6">'2.5'!$A$1:$J$17</definedName>
    <definedName name="_xlnm.Print_Area" localSheetId="7">'2.6'!$A$1:$J$24</definedName>
    <definedName name="_xlnm.Print_Area" localSheetId="8">'3.1'!$A$1:$J$9</definedName>
    <definedName name="_xlnm.Print_Area" localSheetId="9">'3.2'!$A$1:$J$25</definedName>
    <definedName name="_xlnm.Print_Area" localSheetId="10">'3.3'!$A$1:$J$25</definedName>
    <definedName name="_xlnm.Print_Area" localSheetId="11">'4.1'!$A$1:$J$20</definedName>
    <definedName name="_xlnm.Print_Area" localSheetId="15">'4.2'!$A$1:$J$29</definedName>
    <definedName name="_xlnm.Print_Area" localSheetId="17">'4.4'!$A$1:$J$14</definedName>
    <definedName name="_xlnm.Print_Area" localSheetId="18">'4.5'!$A$1:$J$17</definedName>
    <definedName name="_xlnm.Print_Area" localSheetId="19">'4.6'!$A$1:$J$14</definedName>
    <definedName name="_xlnm.Print_Area" localSheetId="1">'À propos de'!$C$2:$G$63</definedName>
    <definedName name="_xlnm.Print_Area" localSheetId="0">Introduction!$A$1:$G$38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8" l="1"/>
  <c r="F14" i="22" l="1"/>
  <c r="D10" i="15" l="1"/>
  <c r="D11" i="13"/>
  <c r="K217" i="35" l="1"/>
  <c r="I217" i="35"/>
  <c r="K215" i="35"/>
  <c r="K5" i="35"/>
  <c r="J75" i="34"/>
  <c r="J62" i="34"/>
  <c r="I62" i="34"/>
  <c r="J60" i="34"/>
  <c r="E49" i="34"/>
  <c r="D49" i="34"/>
  <c r="C49" i="34"/>
  <c r="B49" i="34"/>
  <c r="E48" i="34"/>
  <c r="D48" i="34"/>
  <c r="C48" i="34"/>
  <c r="B48" i="34"/>
  <c r="E47" i="34"/>
  <c r="D47" i="34"/>
  <c r="C47" i="34"/>
  <c r="B47" i="34"/>
  <c r="E44" i="34"/>
  <c r="D44" i="34"/>
  <c r="C44" i="34"/>
  <c r="B44" i="34"/>
  <c r="E42" i="34"/>
  <c r="D42" i="34"/>
  <c r="C42" i="34"/>
  <c r="B42" i="34"/>
  <c r="E41" i="34"/>
  <c r="D41" i="34"/>
  <c r="C41" i="34"/>
  <c r="B41" i="34"/>
  <c r="E40" i="34"/>
  <c r="D40" i="34"/>
  <c r="C40" i="34"/>
  <c r="B40" i="34"/>
  <c r="E38" i="34"/>
  <c r="D38" i="34"/>
  <c r="C38" i="34"/>
  <c r="B38" i="34"/>
  <c r="E37" i="34"/>
  <c r="D37" i="34"/>
  <c r="C37" i="34"/>
  <c r="B37" i="34"/>
  <c r="E36" i="34"/>
  <c r="D36" i="34"/>
  <c r="C36" i="34"/>
  <c r="B36" i="34"/>
  <c r="E33" i="34"/>
  <c r="D33" i="34"/>
  <c r="C33" i="34"/>
  <c r="B33" i="34"/>
  <c r="E32" i="34"/>
  <c r="D32" i="34"/>
  <c r="C32" i="34"/>
  <c r="B32" i="34"/>
  <c r="E31" i="34"/>
  <c r="D31" i="34"/>
  <c r="C31" i="34"/>
  <c r="B31" i="34"/>
  <c r="E30" i="34"/>
  <c r="D30" i="34"/>
  <c r="C30" i="34"/>
  <c r="B30" i="34"/>
  <c r="E29" i="34"/>
  <c r="D29" i="34"/>
  <c r="C29" i="34"/>
  <c r="B29" i="34"/>
  <c r="E28" i="34"/>
  <c r="D28" i="34"/>
  <c r="C28" i="34"/>
  <c r="B28" i="34"/>
  <c r="E27" i="34"/>
  <c r="D27" i="34"/>
  <c r="C27" i="34"/>
  <c r="B27" i="34"/>
  <c r="E25" i="34"/>
  <c r="D25" i="34"/>
  <c r="C25" i="34"/>
  <c r="B25" i="34"/>
  <c r="E24" i="34"/>
  <c r="D24" i="34"/>
  <c r="C24" i="34"/>
  <c r="B24" i="34"/>
  <c r="E23" i="34"/>
  <c r="D23" i="34"/>
  <c r="C23" i="34"/>
  <c r="B23" i="34"/>
  <c r="E22" i="34"/>
  <c r="D22" i="34"/>
  <c r="C22" i="34"/>
  <c r="B22" i="34"/>
  <c r="N4" i="34"/>
  <c r="E4" i="33"/>
  <c r="B15" i="9" l="1"/>
  <c r="B13" i="9"/>
  <c r="B13" i="8"/>
  <c r="B15" i="8"/>
  <c r="G33" i="30" l="1"/>
  <c r="H21" i="24"/>
  <c r="F7" i="24"/>
  <c r="F9" i="23"/>
  <c r="H9" i="23" s="1"/>
  <c r="F19" i="22"/>
  <c r="F9" i="22"/>
  <c r="H9" i="21"/>
  <c r="F9" i="20"/>
  <c r="F9" i="15"/>
  <c r="F9" i="14"/>
  <c r="F9" i="13"/>
  <c r="F23" i="11"/>
  <c r="H23" i="11" s="1"/>
  <c r="F22" i="11"/>
  <c r="H22" i="11" s="1"/>
  <c r="F10" i="11"/>
  <c r="H10" i="11" s="1"/>
  <c r="F9" i="11"/>
  <c r="B21" i="11"/>
  <c r="B19" i="11"/>
  <c r="B17" i="11"/>
</calcChain>
</file>

<file path=xl/sharedStrings.xml><?xml version="1.0" encoding="utf-8"?>
<sst xmlns="http://schemas.openxmlformats.org/spreadsheetml/2006/main" count="4126" uniqueCount="851">
  <si>
    <t>Rempli le :</t>
  </si>
  <si>
    <t>AAAA-MM-JJ</t>
  </si>
  <si>
    <t>Modalités de publication des données du Rapport ITIE :</t>
  </si>
  <si>
    <t>1. Utilisez un classeur Excel pour chaque exercice couvert. Si vos divulgations portent sur les secteurs pétrolier, gazier et minier, il est possible de les présenter dans un seul classeur.</t>
  </si>
  <si>
    <r>
      <rPr>
        <b/>
        <sz val="11"/>
        <color theme="1"/>
        <rFont val="Franklin Gothic Book"/>
        <family val="2"/>
      </rPr>
      <t xml:space="preserve">Ce formulaire doit être </t>
    </r>
    <r>
      <rPr>
        <b/>
        <u/>
        <sz val="11"/>
        <color rgb="FF000000"/>
        <rFont val="Franklin Gothic Book"/>
        <family val="2"/>
      </rPr>
      <t>rempli dans son intégralité et publié</t>
    </r>
    <r>
      <rPr>
        <b/>
        <sz val="11"/>
        <color rgb="FF000000"/>
        <rFont val="Franklin Gothic Book"/>
        <family val="2"/>
      </rPr>
      <t xml:space="preserve"> pour chaque exercice couvert dans la déclaration ITIE.</t>
    </r>
  </si>
  <si>
    <t>Les cellules en orange doivent être remplies avant la soumission</t>
  </si>
  <si>
    <t>Les cellules en bleu clair permettent d’indiquer des sources et/ou de saisir des commentaires</t>
  </si>
  <si>
    <t>Les cellules blanches ne nécessitent aucune action</t>
  </si>
  <si>
    <r>
      <rPr>
        <b/>
        <i/>
        <u/>
        <sz val="11"/>
        <color theme="1"/>
        <rFont val="Franklin Gothic Book"/>
        <family val="2"/>
      </rPr>
      <t>Terminologie :</t>
    </r>
    <r>
      <rPr>
        <b/>
        <i/>
        <sz val="11"/>
        <color theme="1"/>
        <rFont val="Franklin Gothic Book"/>
        <family val="2"/>
      </rPr>
      <t xml:space="preserve"> </t>
    </r>
    <r>
      <rPr>
        <b/>
        <i/>
        <sz val="11"/>
        <color theme="1"/>
        <rFont val="Franklin Gothic Book"/>
        <family val="2"/>
      </rPr>
      <t>Divulgation</t>
    </r>
  </si>
  <si>
    <r>
      <rPr>
        <b/>
        <i/>
        <u/>
        <sz val="11"/>
        <color theme="1"/>
        <rFont val="Franklin Gothic Book"/>
        <family val="2"/>
      </rPr>
      <t>Terminologie :</t>
    </r>
    <r>
      <rPr>
        <b/>
        <i/>
        <sz val="11"/>
        <color theme="1"/>
        <rFont val="Franklin Gothic Book"/>
        <family val="2"/>
      </rPr>
      <t xml:space="preserve"> </t>
    </r>
    <r>
      <rPr>
        <b/>
        <i/>
        <sz val="11"/>
        <color theme="1"/>
        <rFont val="Franklin Gothic Book"/>
        <family val="2"/>
      </rPr>
      <t>Options simples</t>
    </r>
  </si>
  <si>
    <r>
      <rPr>
        <i/>
        <u/>
        <sz val="11"/>
        <color theme="1"/>
        <rFont val="Franklin Gothic Book"/>
        <family val="2"/>
      </rPr>
      <t>Oui, divulgation systématique </t>
    </r>
    <r>
      <rPr>
        <i/>
        <sz val="11"/>
        <color theme="1"/>
        <rFont val="Franklin Gothic Book"/>
        <family val="2"/>
      </rPr>
      <t>:</t>
    </r>
    <r>
      <rPr>
        <i/>
        <sz val="11"/>
        <color theme="1"/>
        <rFont val="Franklin Gothic Book"/>
        <family val="2"/>
      </rPr>
      <t xml:space="preserve"> </t>
    </r>
    <r>
      <rPr>
        <i/>
        <sz val="11"/>
        <color theme="1"/>
        <rFont val="Franklin Gothic Book"/>
        <family val="2"/>
      </rPr>
      <t>Si les agences gouvernementales ou les entreprises divulguent les données régulièrement et publiquement et que ces dernières sont fiables, veuillez sélectionner « Oui, divulgation systématique »</t>
    </r>
  </si>
  <si>
    <r>
      <rPr>
        <i/>
        <u/>
        <sz val="11"/>
        <color theme="1"/>
        <rFont val="Franklin Gothic Book"/>
        <family val="2"/>
      </rPr>
      <t>Oui</t>
    </r>
    <r>
      <rPr>
        <i/>
        <sz val="11"/>
        <color theme="1"/>
        <rFont val="Franklin Gothic Book"/>
        <family val="2"/>
      </rPr>
      <t> : Tous les aspects de la question ont fait l’objet d’une réponse/couverture.</t>
    </r>
  </si>
  <si>
    <r>
      <rPr>
        <i/>
        <u/>
        <sz val="11"/>
        <color theme="1"/>
        <rFont val="Franklin Gothic Book"/>
        <family val="2"/>
      </rPr>
      <t>Oui, par le biais de la déclaration ITIE </t>
    </r>
    <r>
      <rPr>
        <i/>
        <sz val="11"/>
        <color theme="1"/>
        <rFont val="Franklin Gothic Book"/>
        <family val="2"/>
      </rPr>
      <t>:</t>
    </r>
    <r>
      <rPr>
        <i/>
        <sz val="11"/>
        <color theme="1"/>
        <rFont val="Franklin Gothic Book"/>
        <family val="2"/>
      </rPr>
      <t xml:space="preserve"> </t>
    </r>
    <r>
      <rPr>
        <i/>
        <sz val="11"/>
        <color theme="1"/>
        <rFont val="Franklin Gothic Book"/>
        <family val="2"/>
      </rPr>
      <t>Si le Rapport ITIE couvre des lacunes de données dans les divulgations du gouvernement ou des entreprises, veuillez sélectionner « Oui, dans le Rapport ITIE ».</t>
    </r>
  </si>
  <si>
    <r>
      <t>Partiellement :</t>
    </r>
    <r>
      <rPr>
        <i/>
        <sz val="11"/>
        <color theme="1"/>
        <rFont val="Franklin Gothic Book"/>
        <family val="2"/>
      </rPr>
      <t xml:space="preserve"> Certains aspects de la question ont fait l’objet d’une réponse/couverture.</t>
    </r>
  </si>
  <si>
    <r>
      <rPr>
        <i/>
        <u/>
        <sz val="11"/>
        <color theme="1"/>
        <rFont val="Franklin Gothic Book"/>
        <family val="2"/>
      </rPr>
      <t>Non disponible </t>
    </r>
    <r>
      <rPr>
        <i/>
        <sz val="11"/>
        <color theme="1"/>
        <rFont val="Franklin Gothic Book"/>
        <family val="2"/>
      </rPr>
      <t>:</t>
    </r>
    <r>
      <rPr>
        <i/>
        <sz val="11"/>
        <color theme="1"/>
        <rFont val="Franklin Gothic Book"/>
        <family val="2"/>
      </rPr>
      <t xml:space="preserve"> </t>
    </r>
    <r>
      <rPr>
        <i/>
        <sz val="11"/>
        <color theme="1"/>
        <rFont val="Franklin Gothic Book"/>
        <family val="2"/>
      </rPr>
      <t>Les données s’appliquent dans le pays, mais aucune donnée ni aucune information n’est disponible.</t>
    </r>
  </si>
  <si>
    <r>
      <rPr>
        <i/>
        <u/>
        <sz val="11"/>
        <color theme="1"/>
        <rFont val="Franklin Gothic Book"/>
        <family val="2"/>
      </rPr>
      <t>Non</t>
    </r>
    <r>
      <rPr>
        <i/>
        <sz val="11"/>
        <color theme="1"/>
        <rFont val="Franklin Gothic Book"/>
        <family val="2"/>
      </rPr>
      <t> :</t>
    </r>
    <r>
      <rPr>
        <i/>
        <sz val="11"/>
        <color theme="1"/>
        <rFont val="Franklin Gothic Book"/>
        <family val="2"/>
      </rPr>
      <t xml:space="preserve"> </t>
    </r>
    <r>
      <rPr>
        <i/>
        <sz val="11"/>
        <color theme="1"/>
        <rFont val="Franklin Gothic Book"/>
        <family val="2"/>
      </rPr>
      <t>Aucune information n’est couverte.</t>
    </r>
  </si>
  <si>
    <r>
      <rPr>
        <i/>
        <u/>
        <sz val="11"/>
        <color theme="1"/>
        <rFont val="Franklin Gothic Book"/>
        <family val="2"/>
      </rPr>
      <t>Sans objet :</t>
    </r>
    <r>
      <rPr>
        <i/>
        <u/>
        <sz val="11"/>
        <color theme="1"/>
        <rFont val="Franklin Gothic Book"/>
        <family val="2"/>
      </rPr>
      <t xml:space="preserve"> </t>
    </r>
    <r>
      <rPr>
        <i/>
        <sz val="11"/>
        <color theme="1"/>
        <rFont val="Franklin Gothic Book"/>
        <family val="2"/>
      </rPr>
      <t>Si une Exigence n’est pas pertinente, veuillez sélectionner « Sans objet ».</t>
    </r>
    <r>
      <rPr>
        <i/>
        <sz val="11"/>
        <color theme="1"/>
        <rFont val="Franklin Gothic Book"/>
        <family val="2"/>
      </rPr>
      <t xml:space="preserve"> </t>
    </r>
    <r>
      <rPr>
        <i/>
        <sz val="11"/>
        <color theme="1"/>
        <rFont val="Franklin Gothic Book"/>
        <family val="2"/>
      </rPr>
      <t>Consultez tous les éléments factuels documentés dans le cadre du Rapport ITIE ou dans les procès-verbaux d’une réunion multipartite.</t>
    </r>
    <r>
      <rPr>
        <i/>
        <sz val="11"/>
        <color theme="1"/>
        <rFont val="Franklin Gothic Book"/>
        <family val="2"/>
      </rPr>
      <t xml:space="preserve"> </t>
    </r>
  </si>
  <si>
    <r>
      <rPr>
        <i/>
        <u/>
        <sz val="11"/>
        <color theme="1"/>
        <rFont val="Franklin Gothic Book"/>
        <family val="2"/>
      </rPr>
      <t>Sans objet</t>
    </r>
    <r>
      <rPr>
        <i/>
        <sz val="11"/>
        <color theme="1"/>
        <rFont val="Franklin Gothic Book"/>
        <family val="2"/>
      </rPr>
      <t> :</t>
    </r>
    <r>
      <rPr>
        <i/>
        <sz val="11"/>
        <color theme="1"/>
        <rFont val="Franklin Gothic Book"/>
        <family val="2"/>
      </rPr>
      <t xml:space="preserve"> </t>
    </r>
    <r>
      <rPr>
        <i/>
        <sz val="11"/>
        <color theme="1"/>
        <rFont val="Franklin Gothic Book"/>
        <family val="2"/>
      </rPr>
      <t>La question n’est pas pertinente dans la situation. Quand cela est nécessaire, veuillez consulter les éléments factuels en matière de non-applicabilité.</t>
    </r>
  </si>
  <si>
    <t>Secrétariat international de l’ITIE</t>
  </si>
  <si>
    <r>
      <rPr>
        <b/>
        <sz val="11"/>
        <color rgb="FF000000"/>
        <rFont val="Franklin Gothic Book"/>
        <family val="2"/>
      </rPr>
      <t>Téléphone :</t>
    </r>
    <r>
      <rPr>
        <b/>
        <sz val="11"/>
        <color rgb="FF000000"/>
        <rFont val="Franklin Gothic Book"/>
        <family val="2"/>
      </rPr>
      <t xml:space="preserv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000000"/>
        <rFont val="Franklin Gothic Book"/>
        <family val="2"/>
      </rPr>
      <t xml:space="preserve">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Wingdings"/>
        <charset val="2"/>
      </rPr>
      <t></t>
    </r>
    <r>
      <rPr>
        <b/>
        <sz val="11"/>
        <color rgb="FF000000"/>
        <rFont val="Franklin Gothic Book"/>
        <family val="2"/>
      </rPr>
      <t xml:space="preserve">   </t>
    </r>
    <r>
      <rPr>
        <b/>
        <u/>
        <sz val="11"/>
        <color rgb="FF165B89"/>
        <rFont val="Franklin Gothic Book"/>
        <family val="2"/>
      </rPr>
      <t>www.eiti.org</t>
    </r>
  </si>
  <si>
    <t>Country or area</t>
  </si>
  <si>
    <r>
      <t xml:space="preserve">La </t>
    </r>
    <r>
      <rPr>
        <b/>
        <sz val="11"/>
        <color rgb="FF000000"/>
        <rFont val="Franklin Gothic Book"/>
        <family val="2"/>
      </rPr>
      <t xml:space="preserve">Partie 1 (À propos de) </t>
    </r>
    <r>
      <rPr>
        <sz val="11"/>
        <color rgb="FF000000"/>
        <rFont val="Franklin Gothic Book"/>
        <family val="2"/>
      </rPr>
      <t>couvre les caractéristiques du pays et des données.</t>
    </r>
  </si>
  <si>
    <t>Comment remplir cette feuille :</t>
  </si>
  <si>
    <r>
      <rPr>
        <i/>
        <sz val="11"/>
        <color theme="1"/>
        <rFont val="Franklin Gothic Book"/>
        <family val="2"/>
      </rPr>
      <t>3.</t>
    </r>
    <r>
      <rPr>
        <i/>
        <sz val="11"/>
        <color theme="1"/>
        <rFont val="Franklin Gothic Book"/>
        <family val="2"/>
      </rPr>
      <t xml:space="preserve"> </t>
    </r>
    <r>
      <rPr>
        <i/>
        <sz val="11"/>
        <color theme="1"/>
        <rFont val="Franklin Gothic Book"/>
        <family val="2"/>
      </rPr>
      <t>Incluez des informations ou commentaires supplémentaires, selon les besoins, dans la colonne « </t>
    </r>
    <r>
      <rPr>
        <b/>
        <i/>
        <sz val="11"/>
        <color theme="1"/>
        <rFont val="Franklin Gothic Book"/>
        <family val="2"/>
      </rPr>
      <t>Source/commentaires</t>
    </r>
    <r>
      <rPr>
        <i/>
        <sz val="11"/>
        <color theme="1"/>
        <rFont val="Franklin Gothic Book"/>
        <family val="2"/>
      </rPr>
      <t> ».</t>
    </r>
  </si>
  <si>
    <t>Les cellules en orange doivent être remplies</t>
  </si>
  <si>
    <t>Les cellules en bleu clair sont pour les saisies volontaires</t>
  </si>
  <si>
    <t xml:space="preserve">Partie 1 – À propos de </t>
  </si>
  <si>
    <t>Description</t>
  </si>
  <si>
    <t>Saisissez les données dans cette colonne</t>
  </si>
  <si>
    <t>Source/commentaires</t>
  </si>
  <si>
    <t>Pays ou zone</t>
  </si>
  <si>
    <t>Nom de pays ou de zone</t>
  </si>
  <si>
    <t>Code ISO Alpha-3</t>
  </si>
  <si>
    <t>Nom de la devise nationale</t>
  </si>
  <si>
    <t>Devise nationale ISO-4217</t>
  </si>
  <si>
    <t>Exercice couvert par ce fichier de données</t>
  </si>
  <si>
    <t>Fiscal year covered by this data file</t>
  </si>
  <si>
    <t>Date de début</t>
  </si>
  <si>
    <t>Date de fin</t>
  </si>
  <si>
    <t>Source de données</t>
  </si>
  <si>
    <t>Data source</t>
  </si>
  <si>
    <t>Un Rapport ITIE a-t-il été préparé par un Administrateur Indépendant ?</t>
  </si>
  <si>
    <t>Quel est le nom du cabinet ?</t>
  </si>
  <si>
    <t>Date à laquelle le Rapport ITIE a été rendu public</t>
  </si>
  <si>
    <t>URL, Rapport ITIE</t>
  </si>
  <si>
    <t>Le gouvernement divulgue-t-il systématiquement les données ITIE en un seul endroit ?</t>
  </si>
  <si>
    <t>Date de publication des données ITIE</t>
  </si>
  <si>
    <t>Lien (URL) vers le site Internet contenant les données ITIE</t>
  </si>
  <si>
    <t>Y a-t-il d’autres fichiers qui sont pertinents ?</t>
  </si>
  <si>
    <t>Oui</t>
  </si>
  <si>
    <t>Date à laquelle l’autre fichier a été rendu public</t>
  </si>
  <si>
    <t>URL</t>
  </si>
  <si>
    <r>
      <t>Exigence ITIE 7.2 </t>
    </r>
    <r>
      <rPr>
        <b/>
        <sz val="11"/>
        <color rgb="FF000000"/>
        <rFont val="Franklin Gothic Book"/>
        <family val="2"/>
      </rPr>
      <t>: Accessibilité des données et données ouvertes</t>
    </r>
  </si>
  <si>
    <t>Le gouvernement dispose-t-il d’une politique relative aux données ouvertes ?</t>
  </si>
  <si>
    <t>Data coverage / scope</t>
  </si>
  <si>
    <t>Portail/fichiers de données ouvertes</t>
  </si>
  <si>
    <t>Couverture/champ d’application des données</t>
  </si>
  <si>
    <t>Couverture sectorielle</t>
  </si>
  <si>
    <t>Pétrole</t>
  </si>
  <si>
    <t>Gaz</t>
  </si>
  <si>
    <t>Exploitation minière (exploitation de carrières incluse)</t>
  </si>
  <si>
    <t>Autres, secteurs non en amont</t>
  </si>
  <si>
    <t>Si oui, veuillez préciser le nom (insérez de nouvelles lignes s’il y en a plusieurs)</t>
  </si>
  <si>
    <t>Nombre d’entités de l’État déclarantes (y compris les entreprises d’État s’il s’agit de bénéficiaires)</t>
  </si>
  <si>
    <t>&lt; nombre &gt;</t>
  </si>
  <si>
    <t>Nombre d’entreprises déclarantes (y compris les entreprises d’État s’il s’agit de payeurs)</t>
  </si>
  <si>
    <r>
      <rPr>
        <i/>
        <sz val="11"/>
        <color theme="1"/>
        <rFont val="Franklin Gothic Book"/>
        <family val="2"/>
      </rPr>
      <t xml:space="preserve">Devise de déclaration </t>
    </r>
    <r>
      <rPr>
        <i/>
        <sz val="11"/>
        <color rgb="FF000000"/>
        <rFont val="Franklin Gothic Book"/>
        <family val="2"/>
      </rPr>
      <t>(</t>
    </r>
    <r>
      <rPr>
        <i/>
        <sz val="11"/>
        <color theme="10"/>
        <rFont val="Franklin Gothic Book"/>
        <family val="2"/>
      </rPr>
      <t>codes de devises ISO-4217</t>
    </r>
    <r>
      <rPr>
        <i/>
        <sz val="11"/>
        <color rgb="FF000000"/>
        <rFont val="Franklin Gothic Book"/>
        <family val="2"/>
      </rPr>
      <t>)</t>
    </r>
  </si>
  <si>
    <t xml:space="preserve">Taux de change utilisé : 1 dollar US = </t>
  </si>
  <si>
    <t>source du taux de change (URL,…)</t>
  </si>
  <si>
    <r>
      <t>Exigence ITIE 4.7 </t>
    </r>
    <r>
      <rPr>
        <b/>
        <sz val="11"/>
        <color rgb="FF000000"/>
        <rFont val="Franklin Gothic Book"/>
        <family val="2"/>
      </rPr>
      <t>: Désagrégation</t>
    </r>
  </si>
  <si>
    <t>… par flux de revenus</t>
  </si>
  <si>
    <t>… par agence gouvernementale</t>
  </si>
  <si>
    <t>… par entreprise</t>
  </si>
  <si>
    <t>… par projet</t>
  </si>
  <si>
    <t>Contact details : data submission</t>
  </si>
  <si>
    <t>Nom et coordonnées de la personne qui soumet ce fichier</t>
  </si>
  <si>
    <t>Nom</t>
  </si>
  <si>
    <t>Organisation</t>
  </si>
  <si>
    <t>Adresse électronique</t>
  </si>
  <si>
    <t>Exigence 2.1 : Cadre légal</t>
  </si>
  <si>
    <t>Exigence</t>
  </si>
  <si>
    <t>Comment ces informations sont-elles divulguées ?</t>
  </si>
  <si>
    <t>Où ces informations sont-elles systématiquement divulguées ?</t>
  </si>
  <si>
    <t>Où figurent-elles dans le Rapport ITIE ?</t>
  </si>
  <si>
    <t>Lacunes ou faiblesses identifiées en matière d’exhaustivité, de qualité des données, de désagrégation ou d’accessibilité (par le Groupe multipartite, l’Administrateur Indépendant, d’autres)</t>
  </si>
  <si>
    <t xml:space="preserve">Examen et évaluation préliminaire d’examen du Secrétariat international </t>
  </si>
  <si>
    <t>Questions du Secrétariat international au Groupe multipartite</t>
  </si>
  <si>
    <t>Réponses du Groupe multipartite aux questions du Secrétariat international</t>
  </si>
  <si>
    <t xml:space="preserve">Évaluation finale du Secrétariat international </t>
  </si>
  <si>
    <t>Objectif de l’Exigence 2.1</t>
  </si>
  <si>
    <t>Accomplissement de progrès relativement à l’objectif de l’Exigence, pour assurer que le public comprend tous les aspects du cadre réglementaire applicable aux entreprises extractives, y compris le cadre légal, le régime fiscal, les rôles des entités de l’État et les réformes.</t>
  </si>
  <si>
    <t>Secteur minier</t>
  </si>
  <si>
    <t>Le gouvernement publie-t-il des informations sur</t>
  </si>
  <si>
    <t>Les lois et les réglementations ?</t>
  </si>
  <si>
    <t>&lt; Déclaration ITIE ou divulgation systématique ? &gt;</t>
  </si>
  <si>
    <t>Un aperçu des rôles des agences gouvernementales ?</t>
  </si>
  <si>
    <t>Le régime des droits miniers et pétroliers ?</t>
  </si>
  <si>
    <t>Le régime fiscal ?</t>
  </si>
  <si>
    <t>Le niveau de décentralisation fiscale ?</t>
  </si>
  <si>
    <t>Les réformes en cours et celles qui sont prévues ?</t>
  </si>
  <si>
    <t>Secteurs pétrolier et gazier</t>
  </si>
  <si>
    <t>Exigence 2.2 : Octrois des contrats et des licences</t>
  </si>
  <si>
    <t>Objectif de l’Exigence 2.2</t>
  </si>
  <si>
    <t>Accomplissement de progrès relativement à l’objectif de l’Exigence, pour permettre au public de consulter les octrois et les transferts de licences pétrolières, gazières et minières ainsi que les procédures statutaires pour les octrois et les transferts de licences, et préciser si ces procédures sont respectées dans la pratique. Les parties prenantes peuvent ainsi identifier et remédier aux éventuelles faiblesses dans le processus d’octroi de licences.</t>
  </si>
  <si>
    <t>Applicabilité de l’Exigence</t>
  </si>
  <si>
    <t>L’Exigence 2.2 s’applique-t-elle au cours de la période sous revue ?</t>
  </si>
  <si>
    <t>Oui/Non</t>
  </si>
  <si>
    <t>Le nombre d’octrois de licences pour l’exercice couvert ?</t>
  </si>
  <si>
    <t>Le(s) processus d’octrois ?</t>
  </si>
  <si>
    <t>Et les critères techniques et financiers utilisés ?</t>
  </si>
  <si>
    <t>L’existence de toute déviation non négligeable par rapport aux procédures statutaires dans les octrois de licences au cours de la période sous revue ?</t>
  </si>
  <si>
    <t>Le nombre de transferts de licences pour l’exercice couvert ?</t>
  </si>
  <si>
    <t>Le nombre et l’identité des licences transférées au cours de la période sous revue ?</t>
  </si>
  <si>
    <t>Le(s) processus de transfert ?</t>
  </si>
  <si>
    <t>L’existence de toute déviation non négligeable par rapport aux procédures statutaires dans les transferts de licences au cours de la période sous revue ?</t>
  </si>
  <si>
    <t>Les cycles/processus d’appels d’offres ?</t>
  </si>
  <si>
    <t>Commentaires du Groupe multipartite à propos de l’efficience :</t>
  </si>
  <si>
    <t>Le nombre d’octrois de licences pour l’exercice couvert</t>
  </si>
  <si>
    <t>l’existence de toute déviation non négligeable par rapport aux procédures statutaires dans les octrois de licences au cours de la période sous revue ?</t>
  </si>
  <si>
    <t>Le nombre de transferts de licences pour l’exercice couvert</t>
  </si>
  <si>
    <t>Exigence 2.3 : Registres des licences</t>
  </si>
  <si>
    <t>Objectif de l’Exigence 2.3</t>
  </si>
  <si>
    <t>Accomplissement de progrès relativement à l’objectif de l’Exigence, pour assurer que le public a accès à des informations exhaustives sur les droits de propriété liés aux gisements et aux projets extractifs.</t>
  </si>
  <si>
    <t>Registre des licences pour le secteur minier</t>
  </si>
  <si>
    <t xml:space="preserve">Nom du détenteur de licence : </t>
  </si>
  <si>
    <t xml:space="preserve">Coordonnées de la licence : </t>
  </si>
  <si>
    <t xml:space="preserve">Dates de demande, d’octroi et d’expiration de la licence : </t>
  </si>
  <si>
    <t>Matière(s) première(s) couverte(s) par les licences :</t>
  </si>
  <si>
    <t>Couverture de toutes les licences actives ?</t>
  </si>
  <si>
    <t>Couverture de toutes les licences détenues par des entreprises aux revenus significatifs ?</t>
  </si>
  <si>
    <t>Registre des licences pour le secteur pétrolier</t>
  </si>
  <si>
    <t>Exigence 2.4 : Contrats</t>
  </si>
  <si>
    <t>Objectif de l’Exigence 2.4</t>
  </si>
  <si>
    <t>Accomplissement de progrès relativement à l’objectif de l’Exigence, pour assurer que le public a accès à toutes les licences et tous les contrats liés aux activités extractives (au moins à partir de 2021), afin que le public puisse comprendre les droits et obligations contractuels des entreprises qui mènent leurs activités dans le secteur extractif du pays.</t>
  </si>
  <si>
    <t>Politique du gouvernement sur la divulgation des contrats</t>
  </si>
  <si>
    <t>Les textes des contrats sont-ils divulgués ?</t>
  </si>
  <si>
    <t>Les textes des licences sont-ils divulgués dans leur intégralité ?</t>
  </si>
  <si>
    <t>Registre des contrats pour le secteur minier</t>
  </si>
  <si>
    <t>Registre des contrats pour le secteur pétrolier</t>
  </si>
  <si>
    <t>Registre des contrats pour un ou plusieurs autre(s) secteur(s) – ajoutez des lignes s’il y en a plusieurs</t>
  </si>
  <si>
    <t>Exigence 2.5 : Propriété effective</t>
  </si>
  <si>
    <t>Objectif de l’Exigence 2.5</t>
  </si>
  <si>
    <t>Accomplissement de progrès relativement à l’objectif de l’Exigence, pour permettre au public de savoir qui possède et contrôle en dernier ressort les entreprises actives dans le secteur extractif du pays, notamment celles identifiées comme étant à haut risque par le Groupe multipartite, afin d’aider à décourager les pratiques inappropriées dans la gestion des ressources extractives.</t>
  </si>
  <si>
    <t>Politique du gouvernement sur la propriété effective</t>
  </si>
  <si>
    <t>Définition de l’expression « bénéficiaire effectif »</t>
  </si>
  <si>
    <t>Lois, réglementations ou politiques sur la propriété effective</t>
  </si>
  <si>
    <t>Les données sur la propriété effective sont-elles divulguées ?</t>
  </si>
  <si>
    <t>Les données sur la propriété effective sont-elles divulguées par les demandeurs et les soumissionnaires ?</t>
  </si>
  <si>
    <t>Évaluation des divulgations par le Groupe multipartite</t>
  </si>
  <si>
    <t>Garanties d’assurance qualité concernant la fiabilité des données</t>
  </si>
  <si>
    <t>Noms des marchés boursiers, pour les entreprises cotées</t>
  </si>
  <si>
    <t>Les informations sur les propriétaires légaux sont-elles divulguées ?</t>
  </si>
  <si>
    <t>Registre des sociétés (registre de la propriété juridique)</t>
  </si>
  <si>
    <t>Registre de la propriété effective</t>
  </si>
  <si>
    <t>Exigence 2.6 : Participation de l’État</t>
  </si>
  <si>
    <t>Objectif de l’Exigence 2.6</t>
  </si>
  <si>
    <t>Accomplissement de progrès relativement à l’objectif de l’Exigence, afin d’assurer un mécanisme efficace en matière de transparence et de redevabilité pour les entreprises d’État qui font l’objet d’une bonne gouvernance et, plus généralement, la participation de l’État, en permettant au public de déterminer si la gestion des entreprises d’État est menée conformément au cadre réglementaire pertinent. Ces informations permettront la réalisation d’améliorations continues dans la contribution des entreprises d’État à l’économie nationale, que ce soit sur le plan financier, économique ou social.</t>
  </si>
  <si>
    <t>L’Exigence 2.6 s’applique-t-elle au cours de la période sous revue ?</t>
  </si>
  <si>
    <t>Applicabilité</t>
  </si>
  <si>
    <t>Le gouvernement précise-t-il les modalités de sa participation dans le secteur extractif ?</t>
  </si>
  <si>
    <t>Relations financières statutaires</t>
  </si>
  <si>
    <t>Où les règles statutaires concernant les relations financières des entreprises d’État avec le gouvernement sont-elles présentées ?</t>
  </si>
  <si>
    <t>Où les règles statutaires concernant les droits des entreprises d’État à des transferts de la part du gouvernement sont-elles présentées ?</t>
  </si>
  <si>
    <t>Où les règles statutaires concernant la répartition des bénéfices des entreprises d’État sont-elles présentées ?</t>
  </si>
  <si>
    <t>Où les règles statutaires concernant la capacité des entreprises d’État à conserver des bénéfices sont-elles présentées ?</t>
  </si>
  <si>
    <t>Où les règles statutaires concernant les réinvestissements des entreprises d’État ?</t>
  </si>
  <si>
    <t>Où les règles statutaires concernant le financement des entreprises d’État par des tiers sont-elles présentées ?</t>
  </si>
  <si>
    <t>Relations financières dans la pratique</t>
  </si>
  <si>
    <t>Références au(x) portail(s) d’entreprise(s) d’État ou au(x) site(s) Internet d’entreprise(s), par exemple les références figurant dans le Rapport ITIE (ajoutez des lignes s’il y a plusieurs entreprises d’État)</t>
  </si>
  <si>
    <t>Références aux états financiers audités des entreprises d’État ou des entreprises (ajoutez des lignes s’il y a plusieurs entreprises d’État)</t>
  </si>
  <si>
    <t>Participation de l’État</t>
  </si>
  <si>
    <t>Où les informations sur les participations de l’État et des entreprises d’État dans des entreprises extractives sont-elles accessibles au public ?</t>
  </si>
  <si>
    <t>Où les informations sur les conditions rattachées aux participations de l’État et des entreprises d’État dans des entreprises extractives sont-elles accessibles au public ?</t>
  </si>
  <si>
    <t>Où les informations sur les participations de l’État et des entreprises d’État dans des projets extractifs sont-elles accessibles au public ?</t>
  </si>
  <si>
    <t>Où les informations sur les conditions rattachées aux participations de l’État et des entreprises d’État dans des projets extractifs sont-elles accessibles au public ?</t>
  </si>
  <si>
    <t>Prêts et garanties</t>
  </si>
  <si>
    <t>Où les prêts et les garanties de prêt de l’État à des entreprises et des projets du secteur extractif sont-ils divulgués ?</t>
  </si>
  <si>
    <t>Où les prêts et les garanties de prêt d’entreprises d’État à des entreprises et des projets du secteur extractif sont-ils divulgués ?</t>
  </si>
  <si>
    <t>Gouvernance d’entreprise</t>
  </si>
  <si>
    <t>Où les informations sur la gouvernance des entreprises d’État sont-elles accessibles au public ?</t>
  </si>
  <si>
    <t>Exigence 3.1 : Activités d’exploration</t>
  </si>
  <si>
    <t>Objectif de l’Exigence 3.1</t>
  </si>
  <si>
    <t>Accomplissement de progrès relativement à l’objectif de l’Exigence, pour assurer l’accès du public à une présentation générale du secteur extractif dans le pays et de son potentiel, y compris les activités d’exploration significatives récentes, en cours et prévues.</t>
  </si>
  <si>
    <t>Aperçu du secteur extractif</t>
  </si>
  <si>
    <t>Aperçu des principales entreprises dans le secteur extractif</t>
  </si>
  <si>
    <t>Aperçu des activités d’exploration significatives</t>
  </si>
  <si>
    <t>Exigence 3.2 : Données de production</t>
  </si>
  <si>
    <t>Objectif de l’Exigence 3.2</t>
  </si>
  <si>
    <t>Accomplissement de progrès relativement à l’objectif de l’Exigence, pour permettre au public d’apprécier les niveaux de production de la ou des matière(s) première(s) extractive(s) et la valeur de son/leur produit, afin de pouvoir résoudre les problèmes liés à la production dans le secteur extractif.</t>
  </si>
  <si>
    <t>L’Exigence 3.2 s’applique-t-elle au cours de la période sous revue ?</t>
  </si>
  <si>
    <t>(Codes du Système harmonisé)</t>
  </si>
  <si>
    <t>Divulgation des volumes de production</t>
  </si>
  <si>
    <t>Divulgation des valeurs de production</t>
  </si>
  <si>
    <t>Pétrole brut (2709), volume</t>
  </si>
  <si>
    <t>Gaz naturel (2711), volume</t>
  </si>
  <si>
    <t>Or (7108), volume</t>
  </si>
  <si>
    <t>oz</t>
  </si>
  <si>
    <t>Argent (7106), volume</t>
  </si>
  <si>
    <t>Tonnes</t>
  </si>
  <si>
    <t>Ajoutez des matières premières ici, volume</t>
  </si>
  <si>
    <t xml:space="preserve">Exigence 3.3 : Données d’exportation </t>
  </si>
  <si>
    <t>Objectif de l’Exigence 3.3</t>
  </si>
  <si>
    <t>Accomplissement de progrès relativement à l’objectif de l’Exigence, pour permettre au public d’apprécier les niveaux et la valeur des exportations de la ou des matière(s) première(s) extractive(s), afin de pouvoir résoudre les problèmes liés aux exportations dans le secteur extractif.</t>
  </si>
  <si>
    <t>L’Exigence 3.3 s’applique-t-elle au cours de la période sous revue ?</t>
  </si>
  <si>
    <t>Divulgation des volumes des exportations</t>
  </si>
  <si>
    <t>Divulgation des valeurs des exportations</t>
  </si>
  <si>
    <r>
      <t>Sm</t>
    </r>
    <r>
      <rPr>
        <vertAlign val="superscript"/>
        <sz val="12"/>
        <color theme="1"/>
        <rFont val="Calibri"/>
        <family val="2"/>
        <scheme val="minor"/>
      </rPr>
      <t>3</t>
    </r>
  </si>
  <si>
    <r>
      <t>Sm</t>
    </r>
    <r>
      <rPr>
        <vertAlign val="superscript"/>
        <sz val="12"/>
        <color theme="1"/>
        <rFont val="Calibri"/>
        <family val="2"/>
        <scheme val="minor"/>
      </rPr>
      <t>3</t>
    </r>
    <r>
      <rPr>
        <sz val="12"/>
        <color theme="1"/>
        <rFont val="Calibri"/>
        <family val="2"/>
        <scheme val="minor"/>
      </rPr>
      <t xml:space="preserve"> ep</t>
    </r>
  </si>
  <si>
    <t>Exigence 4.1 : Divulgation exhaustive des taxes et des revenus</t>
  </si>
  <si>
    <t>Objectif de l’Exigence 4.1</t>
  </si>
  <si>
    <t>Accomplissement de progrès relativement à l’objectif de l’Exigence, pour assurer des divulgations exhaustives des paiements des entreprises et des recettes gouvernementales provenant des secteurs pétrolier, gazier et minier, afin que le public puisse apprécier la contribution du secteur extractif aux recettes gouvernementales.</t>
  </si>
  <si>
    <t>Le gouvernement divulgue-t-il pleinement les revenus extractifs par flux de revenus ?</t>
  </si>
  <si>
    <t>Les décisions du Groupe multipartite sur le seuil de matérialité pour les flux de revenus sont-elles accessibles au public ?</t>
  </si>
  <si>
    <t>Les décisions du Groupe multipartite sur le seuil de matérialité pour les entreprises sont-elles accessibles au public ?</t>
  </si>
  <si>
    <t>Les flux de revenus considérés comme significatifs sont-ils répertoriés et décrits publiquement ?</t>
  </si>
  <si>
    <t>Les flux de revenus énumérés à l’Exigence 4.1.c ont-ils été pris en compte ? Lorsque le Groupe multipartite a convenu d’exclure certains flux de revenus du périmètre des divulgations ITIE, la justification de cette exclusion et la valeur de ces flux sont-ils clairement documentés ?</t>
  </si>
  <si>
    <t>Le Groupe multipartite a-t-il identifié les entreprises qui versent des paiements significatifs ?</t>
  </si>
  <si>
    <t>Toutes les entreprises aux revenus significatifs ont-elles pleinement déclaré tous les paiements conformément à la définition de la matérialité ?</t>
  </si>
  <si>
    <t>Le Groupe multipartite a-t-il identifié les entités de l’État qui reçoivent des revenus significatifs ?</t>
  </si>
  <si>
    <t>Toutes les entreprises aux revenus significatifs ont-elles pleinement déclaré tous les montants reçus conformément à la définition de la matérialité ?</t>
  </si>
  <si>
    <t>Le gouvernement a-t-il pleinement déclaré tous ses revenus, y compris ceux inférieurs au seuil de matérialité ? Remarque : pour les revenus liés aux flux de revenus inférieurs au seuil de matérialité, il est possible de fournir ces informations sous forme globale si elles sont accompagnées d’une explication sur les flux de revenus spécifiques qui sont inclus dans le total.</t>
  </si>
  <si>
    <t>Lorsque des entreprises ou entités de l’État qui versent ou qui reçoivent des revenus significatifs n’ont pas remis de formulaires de déclaration ou n’ont pas divulgué entièrement la totalité de leurs paiements et revenus, les divulgations publiques documentaient-elles ces problèmes et comprenaient-elles une évaluation de l’impact sur l’exhaustivité du Rapport ITIE ?</t>
  </si>
  <si>
    <t>Couverture du rapprochement</t>
  </si>
  <si>
    <t>Les entreprises versant des paiements significatifs au gouvernement ont-elles divulgué publiquement leurs états financiers audités ou les principaux éléments (c’est-à-dire bilan, compte de résultat, flux de trésorerie) si des états financiers ne sont pas disponibles ?</t>
  </si>
  <si>
    <t>Liste des entités de l’État déclarantes</t>
  </si>
  <si>
    <t>Total déclaré</t>
  </si>
  <si>
    <t>Autre</t>
  </si>
  <si>
    <t>Autorité fiscale</t>
  </si>
  <si>
    <t>Liste des entreprises déclarantes</t>
  </si>
  <si>
    <t>Nom complet de l’entreprise</t>
  </si>
  <si>
    <t>Secteur</t>
  </si>
  <si>
    <t>Liste des projets à déclarer</t>
  </si>
  <si>
    <t>Statut</t>
  </si>
  <si>
    <t>Unité</t>
  </si>
  <si>
    <t>Devise</t>
  </si>
  <si>
    <t>Production</t>
  </si>
  <si>
    <t>Entité de l’État</t>
  </si>
  <si>
    <t>Valeur des revenus</t>
  </si>
  <si>
    <t>dollars US</t>
  </si>
  <si>
    <t>Droits de licence (114521E)</t>
  </si>
  <si>
    <t>Autres impôts payés par les entreprises exploitant des ressources naturelles (116E)</t>
  </si>
  <si>
    <t>Total</t>
  </si>
  <si>
    <t>Veuillez inclure des commentaires ici.</t>
  </si>
  <si>
    <t>Entreprise</t>
  </si>
  <si>
    <t>Déclaré par projet (O/N)</t>
  </si>
  <si>
    <t>Devise de déclaration</t>
  </si>
  <si>
    <t>Commentaires</t>
  </si>
  <si>
    <t>Non</t>
  </si>
  <si>
    <t>Exigence 4.2 : Revenus en nature</t>
  </si>
  <si>
    <t>Objectif de l’Exigence 4.2</t>
  </si>
  <si>
    <t>Accomplissement de progrès relativement à l’objectif de l’Exigence, pour assurer la transparence dans les ventes de revenus en nature provenant de minéraux, de pétrole et de gaz, afin que le public puisse déterminer si les valeurs des ventes correspondent ou non aux valeurs du marché et de garantir la traçabilité du produit de la vente de ces matières premières au Trésor public.</t>
  </si>
  <si>
    <t>L’Exigence 4.2 s’applique-t-elle au cours de la période sous revue ?</t>
  </si>
  <si>
    <t>Le Groupe multipartite a-t-il estimé que le produit des ventes des revenus en nature de l’État était significatif au cours de la période sous revue ?</t>
  </si>
  <si>
    <t>Le gouvernement divulgue-t-il les données sur les revenus en nature et les ventes de la part de production de l’État ?</t>
  </si>
  <si>
    <t>Si oui, quel volume a été reçu ?</t>
  </si>
  <si>
    <t>Si oui, qu’est-ce qui a été vendu ?</t>
  </si>
  <si>
    <t>Si oui, les divulgations comprennent-elles les paiements liés à des accords de swap ou à des prêts garantis par des ressources, le cas échéant ?</t>
  </si>
  <si>
    <t>Si oui, le Groupe multipartite a-t-il contrôlé si les divulgations doivent être ventilées par vente, type de produit et prix ?</t>
  </si>
  <si>
    <t>Si oui, les divulgations publiques comprennent-elles des informations telles que le type de produit, le prix, le marché et le volume de vente, la propriété du produit vendu et la nature du contrat ?</t>
  </si>
  <si>
    <t>Si oui, les divulgations contiennent-elles une description du processus de sélection des entreprises clientes, les critères techniques et financiers appliqués lors de la sélection, la liste des entreprises clientes sélectionnées, tout écart important par rapport aux cadres légal et réglementaire régissant les modalités de sélection des entreprises clientes, ainsi que les accords de vente correspondants ?</t>
  </si>
  <si>
    <t>Si oui, les entreprises qui achètent du pétrole, du gaz et des minéraux à l’État, y compris aux entreprises d’État (ou à des tiers désignés), ont-elles divulgué les volumes reçus de l’État ou d’entreprises d’État et les paiements effectués au titre de l’achat de pétrole, de gaz et de minéraux solides ?</t>
  </si>
  <si>
    <t>Si oui, le Groupe multipartite a-t-il examiné la fiabilité des données sur les revenus en nature et les efforts supplémentaires qui ont été déployés pour combler les divergences, incohérences et irrégularités éventuelles dans les informations divulguées, conformément à l’Exigence 4.9 ?</t>
  </si>
  <si>
    <t>Si oui, quel était le montant des revenus totaux qui ont été transférés à l’État à partir du produit des ventes de pétrole, de gaz et de minéraux ?</t>
  </si>
  <si>
    <t>Exigence 4.3 : Fournitures d’infrastructures et accords de troc</t>
  </si>
  <si>
    <t>Objectif de l’Exigence 4.3</t>
  </si>
  <si>
    <t xml:space="preserve">Accomplissement de progrès relativement à l’objectif de l’Exigence, pour s’assurer que le public est en mesure de comprendre les fournitures d’infrastructures et les accords de troc qui représentent une part substantielle des profits que le gouvernement tire d’un projet extractif, proportionnellement aux autres paiements en espèces d’entreprises et aux revenus gouvernementaux provenant du pétrole, du gaz et des minéraux, à des fins de comparabilité avec des accords conventionnels.  </t>
  </si>
  <si>
    <t>L’Exigence 4.3 s’applique-t-elle au cours de la période sous revue ?</t>
  </si>
  <si>
    <t>Le gouvernement divulgue-t-il des informations sur les accords de troc et d’infrastructures ?</t>
  </si>
  <si>
    <t>Si oui, les divulgations publiques comprennent-elles une explication des principales conditions des accords ?</t>
  </si>
  <si>
    <t>Si oui, les divulgations publiques précisent-elles les ressources qui ont été promises par l’État en vertu de ces accords ?</t>
  </si>
  <si>
    <t>Si oui, quelle était la valeur totale des ressources qui ont été promises par l’État en vertu de ces accords ?</t>
  </si>
  <si>
    <t>Si oui, les divulgations publiques expliquent-elles la valeur de la contrepartie en termes de flux financiers et économiques (par exemple, des travaux d’infrastructures) dans le cadre de ces accords ?</t>
  </si>
  <si>
    <t>Si oui, quelle était la valeur totale de la contrepartie en termes de flux financiers et économiques (par exemple, des travaux d’infrastructures) dans le cadre de ces accords ?</t>
  </si>
  <si>
    <t>Si oui, les divulgations publiques indiquent-elles la matérialité de ces accords relativement à des contrats conventionnels ?</t>
  </si>
  <si>
    <t>Le Groupe multipartite a-t-il convenu d’une procédure garantissant la qualité des données et permettant d’assurer la fiabilité des informations énoncées ci-dessus, conformément à l’Exigence 4.9 ?</t>
  </si>
  <si>
    <t>Exigence 4.4 : Revenus provenant du transport</t>
  </si>
  <si>
    <t>Objectif de l’Exigence 4.4</t>
  </si>
  <si>
    <t>Accomplissement de progrès relativement à l’objectif de l’Exigence, pour assurer la transparence des revenus de l’État et des entreprises d’État provenant du transit de pétrole, de gaz et de minéraux, afin de promouvoir une redevabilité accrue dans les accords de transport de matières premières extractives impliquant l’État ou des entreprises d’État.</t>
  </si>
  <si>
    <t>L’Exigence 4.4 s’applique-t-elle au cours de la période sous revue ?</t>
  </si>
  <si>
    <t>Le gouvernement divulgue-t-il les informations sur les revenus provenant du transport ?</t>
  </si>
  <si>
    <t>Si oui, ces flux de revenus ont-ils été entièrement divulgués à des niveaux de désagrégation proportionnels aux autres flux de paiements et de revenus (4.7), en accordant une attention appropriée à la qualité des données (4.9) ?</t>
  </si>
  <si>
    <t>Si oui, quel était le montant des revenus totaux provenant du transport des matières premières ?</t>
  </si>
  <si>
    <t>Si oui, la mise en œuvre de l’ITIE couvrait-elle des divulgations supplémentaires, conformément à l’Exigence 4.4.i-v ?</t>
  </si>
  <si>
    <t>Si non, le Groupe multipartite a-t-il documenté et expliqué les obstacles à la fourniture de ces informations et tout plan du gouvernement visant à surmonter ces obstacles ?</t>
  </si>
  <si>
    <t>Exigence 4.5 : Transactions entre les entreprises d’État et les entités de l’État</t>
  </si>
  <si>
    <t>Objectif de l’Exigence 4.5</t>
  </si>
  <si>
    <t>Accomplissement de progrès relativement à l’objectif de l’Exigence, pour assurer la traçabilité des paiements et des transferts impliquant des entreprises d’État et permettre au public de mieux déterminer si les revenus destinés à l’État sont effectivement transférés à ce dernier et ce, au niveau de l’appui financier que l’État accorde aux entreprises d’État.</t>
  </si>
  <si>
    <t>L’Exigence 4.5 s’applique-t-elle au cours de la période sous revue ?</t>
  </si>
  <si>
    <t>Le gouvernement divulgue-t-il les informations sur les transactions des entreprises d’État ?</t>
  </si>
  <si>
    <t>Si oui, le Groupe multipartite considère-t-il que les paiements versés par les entreprises aux entreprises d’État sont significatifs ?</t>
  </si>
  <si>
    <t>Si oui, quel était le montant des revenus totaux que les entreprises d’État ont perçus des entreprises ?</t>
  </si>
  <si>
    <t>Si oui, le Groupe multipartite estime-t-il que les transferts du gouvernement aux entreprises d’État sont significatifs ?</t>
  </si>
  <si>
    <t>Si oui, quel était le montant des revenus totaux que les entreprises d’État ont perçus du gouvernement ?</t>
  </si>
  <si>
    <t>Si oui, le Groupe multipartite considère-t-il que les transferts des entreprises d’État au gouvernement sont significatifs ?</t>
  </si>
  <si>
    <t>Si oui, quel était le montant des revenus totaux que le gouvernement a reçu des entreprises d’État ?</t>
  </si>
  <si>
    <t>Si oui, le Groupe multipartite a-t-il montré que les divulgations ci-dessus sont exhaustives et fiables ?</t>
  </si>
  <si>
    <t>Exigence 4.6 : Paiements infranationaux directs</t>
  </si>
  <si>
    <t>Objectif de l’Exigence 4.6</t>
  </si>
  <si>
    <t>Accomplissement de progrès relativement à l’objectif de l’Exigence, pour permettre aux parties prenantes de comprendre les profits alloués aux administrations locales grâce à la transparence des paiements directs versés par les entreprises aux entités infranationales et pour renforcer la supervision qu’exerce le public sur la gestion par les gouvernements infranationaux des revenus extractifs générés en interne qu’ils perçoivent.</t>
  </si>
  <si>
    <t>L’Exigence 4.6 s’applique-t-elle au cours de la période sous revue ?</t>
  </si>
  <si>
    <t>Le gouvernement divulgue-t-il les informations sur les paiements directs infranationaux ?</t>
  </si>
  <si>
    <t>Si oui, quel était le montant total des revenus infranationaux qui ont été perçus ?</t>
  </si>
  <si>
    <t>Si oui, toutes les entreprises divulguent-elles publiquement leurs paiements directs infranationaux dont le montant est significatif ?</t>
  </si>
  <si>
    <t>Si oui, toutes les administrations publiques divulguent-elles publiquement les revenus significatifs provenant des paiements directs infranationaux effectués par les entreprises ?</t>
  </si>
  <si>
    <t xml:space="preserve">Si oui, le Groupe multipartite a-t-il convenu d’une procédure garantissant la qualité des données et permettant d’assurer la fiabilité des paiements infranationaux, conformément à l’Exigence 4.9 ? </t>
  </si>
  <si>
    <t>Exigence 4.7 : Niveau de désagrégation</t>
  </si>
  <si>
    <t>Objectif de l’Exigence 4.7</t>
  </si>
  <si>
    <t>Accomplissement de progrès relativement à l’objectif de l’Exigence, pour assurer une désagrégation dans les divulgations publiques des paiements des entreprises et des revenus gouvernementaux provenant du pétrole, du gaz et des minéraux, permettant ainsi au public d’évaluer les capacités de suivi par le gouvernement de ses perceptions de revenus, conformément à son cadre légal et budgétaire, et de déterminer si le gouvernement perçoit la part qui lui revient de chaque projet extractif.</t>
  </si>
  <si>
    <t>Les divulgations publiques des données financières (sur les paiements des entreprises et les revenus gouvernementaux dont les montants sont significatifs) sont-elles désagrégées par entreprise, par entité de l’État et par flux de revenus ?</t>
  </si>
  <si>
    <t>Le Groupe multipartite a-t-il documenté les formes d’accords juridiques qui constituent un projet, en conformité avec la définition prévue dans l’Exigence 4.7 ?</t>
  </si>
  <si>
    <t>Le Groupe multipartite a-t-il documenté les accords juridiques qui sont clairement reliés entre eux ou fondamentaux ?</t>
  </si>
  <si>
    <t>Le Groupe multipartite a-t-il documenté les flux de revenus qui sont imposés ou prélevés au niveau des accords juridiques, pas au niveau des entreprises ?</t>
  </si>
  <si>
    <t>Le Groupe multipartite s’est-il assuré que les données pertinentes sur les revenus sont désagrégées par projet ?</t>
  </si>
  <si>
    <t>Quel pourcentage des revenus prélevés par projet a été déclaré par projet ?</t>
  </si>
  <si>
    <t>Exigence 4.8 : Ponctualité des données</t>
  </si>
  <si>
    <t>Objectif de l’Exigence 4.8</t>
  </si>
  <si>
    <t>Accomplissement de progrès relativement à l’objectif de l’Exigence, pour s’assurer que les divulgations publiques des paiements des entreprises et des revenus gouvernementaux provenant du pétrole, du gaz et des minéraux sont suffisamment à jour pour pouvoir orienter le débat public et la formulation de politiques.</t>
  </si>
  <si>
    <t>Ponctualité des données (nombre d’années entre la fin de l’exercice et la date de publication)</t>
  </si>
  <si>
    <t>Le Groupe multipartite a-t-il approuvé la période de déclaration ?</t>
  </si>
  <si>
    <t>Le Groupe multipartite envisage-t-il d’améliorer la ponctualité des divulgations des données ITIE ?</t>
  </si>
  <si>
    <t>Exigence 4.9 : Qualité des données</t>
  </si>
  <si>
    <t>Objectif de l’Exigence 4.9</t>
  </si>
  <si>
    <t>Accomplissement de progrès relativement à l’objectif de l’Exigence, pour s’assurer que les mesures adéquates ont été prises afin de garantir la fiabilité des divulgations des paiements des entreprises et des revenus gouvernementaux provenant du pétrole, du gaz et des minéraux. Le but est que l’ITIE contribue à renforcer les systèmes et pratiques habituels d’audit et d’assurance qualité du gouvernement et des entreprises et que les parties prenantes puissent être certaines de la fiabilité des données financières sur les paiements et les revenus.</t>
  </si>
  <si>
    <t>Le gouvernement divulgue-t-il régulièrement les données financières requises à l’Exigence 4.1 (divulgation complète des flux de revenus tant pour le gouvernement que pour les entreprises) de la Norme ITIE ?</t>
  </si>
  <si>
    <t>Les données sont-elles soumises à des processus d’audit crédibles et indépendants, qui appliquent les normes internationales ?</t>
  </si>
  <si>
    <t>Les agences gouvernementales font-elles l’objet d’audits crédibles et indépendants ?</t>
  </si>
  <si>
    <t>Base de données des audits du gouvernement</t>
  </si>
  <si>
    <t>Les entreprises font-elles l’objet d’audits crédibles et indépendants ?</t>
  </si>
  <si>
    <t>Base de données des audits des entreprises</t>
  </si>
  <si>
    <t>Le Groupe multipartite a-t-il appliqué une procédure pour les divulgations, conformément aux procédures standards approuvées par le Conseil d’administration de l’ITIE ?</t>
  </si>
  <si>
    <t>Si oui, le Groupe multipartite a-t-il convenu de formulaires de déclaration ?</t>
  </si>
  <si>
    <t>Si oui, le Groupe multipartite a-i-il examiné les procédures d’audit et d’assurance qualité des entreprises et des entités de l’État participant à la déclaration ITIE ?</t>
  </si>
  <si>
    <t>Si oui, le Groupe multipartite a-t-il convenu des garanties que les entreprises et entités de l’État participantes sont tenues de fournir pour assurer la crédibilité des données, y compris les types de garanties à donner, les options examinées et les raisons du choix des garanties retenues ?</t>
  </si>
  <si>
    <t>Si oui, le Groupe multipartite at-il convenu de dispositions appropriées pour protéger les informations confidentielles ?</t>
  </si>
  <si>
    <t xml:space="preserve">Si oui, les noms des entreprises qui n’ont pas fourni les garanties d’assurance qualité requises pour leurs divulgations dans le cadre de l’ITIE ont-ils été publiés, y compris la matérialité des paiements versés par chaque entreprise au gouvernement ? </t>
  </si>
  <si>
    <t>Si oui, un résumé des principales conclusions de l’évaluation de l’exhaustivité et de la fiabilité des données divulguées par les entreprises et les entités de l’État a-t-il été divulgué publiquement ?</t>
  </si>
  <si>
    <t>Si oui, les sources des informations (contextuelles) non financières éventuellement soumises sont-elles clairement indiquées ?</t>
  </si>
  <si>
    <t>Le Conseil d’administration de l’ITIE a-t-il approuvé que le Groupe multipartite s’écarte des procédures standards prévues à l’Exigence 4.9.b (sur la base d’une demande d’autorisation pour pouvoir s’écarter des procédures standards et d’une décision du Conseil d’administration d’approuver cette demande) ?</t>
  </si>
  <si>
    <t>Si oui, une documentation publique indique-t-elle que la raison pour s’écarter des procédures standards continue de s’appliquer ?</t>
  </si>
  <si>
    <t>Si oui, les données exigées par la Norme ITIE sont-elles divulguées publiquement dans les détails requis ?</t>
  </si>
  <si>
    <t>Si oui, les divulgations publiques des données financières sont-elles soumises à des audits crédibles et indépendants, en appliquant les normes internationales ?</t>
  </si>
  <si>
    <t>Si oui, suffisamment de données historiques sont-elles conservées ?</t>
  </si>
  <si>
    <t>Exigence 5.1 : Répartition des revenus</t>
  </si>
  <si>
    <t>Objectif de l’Exigence 5.1</t>
  </si>
  <si>
    <t>Accomplissement de progrès relativement à l’objectif de l’Exigence, pour assurer la traçabilité des revenus extractifs dans le budget national et le même niveau de transparence et de redevabilité pour les revenus extractifs qui ne figurent pas au budget national.</t>
  </si>
  <si>
    <t>Le gouvernement fournit-il des explications claires au public indiquant si les revenus extractifs ont été comptabilisés dans le budget national (c’est-à-dire s’ils figurent sur le compte consolidé du gouvernement/le compte unique du Trésor) ?</t>
  </si>
  <si>
    <t>Le gouvernement divulgue-t-il publiquement les types spécifiques de revenus qui ne sont pas comptabilisés dans le budget ?</t>
  </si>
  <si>
    <t>Le gouvernement divulgue-t-il publiquement la valeur des revenus qui ne sont pas comptabilisés dans le budget ?</t>
  </si>
  <si>
    <t>Le public a-t-il accès à des explications au sujet de l’affectation des revenus aux entités extrabudgétaires, telles que des fonds de développement ou souverains ?</t>
  </si>
  <si>
    <t>Des rapports financiers expliquant l’affectation des revenus aux entités extrabudgétaires, telles que des fonds de développement ou souverains, sont-ils accessibles au public ?</t>
  </si>
  <si>
    <t>Le public a-t-il accès à des explications sur l’affectation des revenus extractifs perçus par une entité de l’État ou pour le compte du gouvernement (par exemple, par une entreprise d’État) qui sont conservés par l’entité et non comptabilisés dans le budget national ou infranational ?</t>
  </si>
  <si>
    <t>Des rapports financiers expliquent-ils l’affectation des revenus extractifs perçus par une entité de l’État ou pour le compte du gouvernement (par exemple, par une entreprise d’État) qui sont conservés par l’entité et non comptabilisés dans le budget national ou infranational ?</t>
  </si>
  <si>
    <t>Y a-t-il des références à des systèmes nationaux de classification des revenus ou à des normes de données internationales accessibles au public ?</t>
  </si>
  <si>
    <t>Exigence 5.2 : Transferts infranationaux</t>
  </si>
  <si>
    <t>Objectif de l’Exigence 5.2</t>
  </si>
  <si>
    <t>Accomplissement de progrès relativement à l’objectif de l’Exigence, afin que les parties prenantes au niveau local puissent déterminer si le transfert et la gestion des transferts infranationaux de revenus extractifs correspondent aux droits statutaires.</t>
  </si>
  <si>
    <t>L’Exigence 5.2 s’applique-t-elle au cours de la période sous revue ?</t>
  </si>
  <si>
    <t>Mécanisme de partage des revenus 1</t>
  </si>
  <si>
    <t>Le gouvernement divulgue-t-il les informations sur les transferts infranationaux ?</t>
  </si>
  <si>
    <t xml:space="preserve">Si oui, la formule de partage statutaire des revenus est-elle divulguée publiquement ? </t>
  </si>
  <si>
    <t>Si oui, combien le gouvernement devrait-il avoir transféré selon la formule de partage des revenus pour l’administration locale 1 ?</t>
  </si>
  <si>
    <t>Si oui, combien le gouvernement devrait-il avoir transféré selon la formule de partage des revenus pour l’administration locale 2 ?</t>
  </si>
  <si>
    <t>[Dupliquez pour chaque entité d’administration locale ayant droit à des transferts infranationaux de revenus extractifs.]</t>
  </si>
  <si>
    <t>Si oui, combien le gouvernement a-t-il transféré à l’administration locale 1 au cours de la période sous revue ?</t>
  </si>
  <si>
    <t>Si oui, combien le gouvernement a-t-il transféré à l’administration locale 2 au cours de la période sous revue ?</t>
  </si>
  <si>
    <t>Mécanisme de partage des revenus 2</t>
  </si>
  <si>
    <t>Le Groupe multipartite a-t-il convenu d’une procédure garantissant la qualité des données et permettant d’assurer la fiabilité des informations sur ces transferts, conformément à l’Exigence 4.9 ?</t>
  </si>
  <si>
    <t>Le Groupe multipartite a soumis des déclarations sur la gestion des revenus extractifs dédiés à certains programmes ou investissements au niveau infranational, ainsi que sur les décaissements effectifs ?</t>
  </si>
  <si>
    <t>Le Groupe multipartite a-t-il formulé des recommandations visant à améliorer le mécanisme de partage des revenus, à assurer la traçabilité des parts des revenus extractifs au niveau local et à en renforcer la gestion, ainsi qu’à étendre l’accessibilité et la ponctualité de ces informations ?</t>
  </si>
  <si>
    <t>Exigence 5.3 : Informations supplémentaires sur la gestion des revenus et des dépenses</t>
  </si>
  <si>
    <t>Objectif de l’Exigence 5.3</t>
  </si>
  <si>
    <t>Accomplissement de progrès relativement à l’objectif de l’Exigence, pour renforcer la supervision par le public de la gestion des revenus extractifs, de l’utilisation des revenus extractifs afin de couvrir les dépenses publiques et des hypothèses qui sous-tendent le processus budgétaire.</t>
  </si>
  <si>
    <t>Le gouvernement précise-t-il si des revenus extractifs sont réservés (c’est-à-dire, dédiés à des utilisations, programmes ou zones géographiques spécifiques) ? - ajoutez des lignes s’il y en a plusieurs</t>
  </si>
  <si>
    <t xml:space="preserve">Le gouvernement présente-t-il une description du budget et des processus d’audit du pays ? </t>
  </si>
  <si>
    <t>Le gouvernement divulgue-t-il publiquement les informations sur les budgets et les dépenses ? - ajoutez des lignes s’il y en a plusieurs</t>
  </si>
  <si>
    <t>Exigence 6.1 : Dépenses sociales et environnementales</t>
  </si>
  <si>
    <t>Objectif de l’Exigence 6.1</t>
  </si>
  <si>
    <t xml:space="preserve">Accomplissement de progrès relativement à l’objectif de l’Exigence, pour que le public puisse comprendre les contributions sociales et environnementales des entreprises extractives, ainsi qu’aux fins de l’évaluation du respect par ces dernières de leurs obligations légales et contractuelles en matière d’engagement de dépenses sociales et environnementales. </t>
  </si>
  <si>
    <t>L’Exigence 6.1 s’applique-t-elle au cours de la période sous revue ?</t>
  </si>
  <si>
    <t>3.2.6 Dépenses sociales</t>
  </si>
  <si>
    <t>Le gouvernement divulgue-t-il les informations sur les dépenses sociales ?</t>
  </si>
  <si>
    <t>Si oui, quel était le montant total des dépenses sociales obligatoires qui ont été reçues ?</t>
  </si>
  <si>
    <t>Si oui, quel était le montant total des dépenses sociales volontaires qui ont été reçues ?</t>
  </si>
  <si>
    <t>Les divulgations publiques par le gouvernement des dépenses sociales obligatoires ont-elles été désagrégées par type de paiement, par entreprise et selon qu’elles ont été réalisées en espèces ou en nature, et comprennent-elles des informations sur le type de dépenses en nature et l’identité des éventuels bénéficiaires non gouvernementaux ?</t>
  </si>
  <si>
    <t>Si oui, les dépenses sociales obligatoires ont-elles été divulguées en accordant une attention appropriée à la qualité des données, conformément à l’Exigence 4.9 ?</t>
  </si>
  <si>
    <t>Les entreprises divulguent-elles les informations sur les dépenses sociales ?</t>
  </si>
  <si>
    <t>Si oui, quel était le montant total des dépenses sociales obligatoires qui ont été payées ?</t>
  </si>
  <si>
    <t>Si oui, quel était le montant total des dépenses sociales volontaires qui ont été payées ?</t>
  </si>
  <si>
    <t>Les divulgations publiques par les entreprises des dépenses sociales obligatoires ont-elles été désagrégées par type de paiement, par entreprise et selon qu’elles ont été réalisées en espèces ou en nature, et comprennent-elles des informations sur le type de dépenses en nature et l’identité des éventuels bénéficiaires non gouvernementaux ?</t>
  </si>
  <si>
    <t>Paiements consacrés à l’environnement</t>
  </si>
  <si>
    <t>Le gouvernement divulgue-t-il les informations sur les paiements environnementaux ?</t>
  </si>
  <si>
    <t>Si oui, quel était le montant total des paiements environnementaux obligatoires ?</t>
  </si>
  <si>
    <t>Si oui, quel était le montant total des paiements environnementaux volontaires ?</t>
  </si>
  <si>
    <t>Si oui, les dépenses environnementales obligatoires ont-elles été divulguées en accordant une attention appropriée à la qualité des données, conformément à l’Exigence 4.9 ?</t>
  </si>
  <si>
    <t>Exigence 6.2 : Dépenses quasi fiscales des entreprises d’État</t>
  </si>
  <si>
    <t>Objectif de l’Exigence 6.2</t>
  </si>
  <si>
    <t xml:space="preserve">Accomplissement de progrès relativement à l’Exigence, pour assurer la transparence et la redevabilité dans la gestion des dépenses des entreprises d’État financées par le secteur extractif pour le compte du gouvernement et qui ne figurent pas au budget national. </t>
  </si>
  <si>
    <t>L’Exigence 6.2 s’applique-t-elle au cours de la période sous revue ?</t>
  </si>
  <si>
    <t>Dépenses quasi budgétaires 1</t>
  </si>
  <si>
    <t>Est-ce que le gouvernement ou les entreprises d’État divulgue(nt) les informations sur les dépenses quasi budgétaires ?</t>
  </si>
  <si>
    <t>Si oui, quelle était la valeur totale des dépenses quasi budgétaires réalisées par les entreprises d’État ?</t>
  </si>
  <si>
    <t>Si oui, les divulgations publiques des dépenses quasi budgétaires étaient-elles désagrégées à des niveaux proportionnels aux dispositions prévues dans l’Exigence 4.7 ?</t>
  </si>
  <si>
    <t>Si oui, les divulgations publiques des dépenses quasi budgétaires étaient-elles exhaustives ?</t>
  </si>
  <si>
    <t>Si oui, les dépenses quasi budgétaires ont-elles été divulguées publiquement en accordant une attention appropriée à la qualité des données, conformément à l’Exigence 4.9 ?</t>
  </si>
  <si>
    <t>Dépenses quasi budgétaires 2</t>
  </si>
  <si>
    <t>Exigence 6.3 : Contribution du secteur extractif à l’économie</t>
  </si>
  <si>
    <t>Objectif de l’Exigence 6.3</t>
  </si>
  <si>
    <t>Accomplissement de progrès relativement à l’objectif de l’Exigence, pour s’assurer que le public comprend la contribution du secteur extractif à l’économie nationale et le niveau de dépendance à l’égard des ressources naturelles dans l’économie.</t>
  </si>
  <si>
    <t>Le gouvernement divulgue-t-il des informations sur la contribution du secteur extractif à l’économie ?</t>
  </si>
  <si>
    <r>
      <rPr>
        <i/>
        <sz val="11"/>
        <color theme="1"/>
        <rFont val="Franklin Gothic Book"/>
        <family val="2"/>
      </rPr>
      <t>Produit intérieur brut –</t>
    </r>
    <r>
      <rPr>
        <i/>
        <u/>
        <sz val="11"/>
        <color rgb="FF00B0F0"/>
        <rFont val="Franklin Gothic Book"/>
        <family val="2"/>
      </rPr>
      <t xml:space="preserve"> </t>
    </r>
    <r>
      <rPr>
        <i/>
        <u/>
        <sz val="11"/>
        <color rgb="FF0070C0"/>
        <rFont val="Franklin Gothic Book"/>
        <family val="2"/>
      </rPr>
      <t>SNC 2008</t>
    </r>
    <r>
      <rPr>
        <i/>
        <sz val="11"/>
        <color rgb="FF0070C0"/>
        <rFont val="Franklin Gothic Book"/>
        <family val="2"/>
      </rPr>
      <t xml:space="preserve"> C</t>
    </r>
    <r>
      <rPr>
        <i/>
        <sz val="11"/>
        <color rgb="FF000000"/>
        <rFont val="Franklin Gothic Book"/>
        <family val="2"/>
      </rPr>
      <t>. Exploitation minière et de carrières, y compris le pétrole et le gaz</t>
    </r>
  </si>
  <si>
    <t>Produit intérieur brut – exploitation minière artisanale et à petite échelle et secteur informel</t>
  </si>
  <si>
    <t>Produit intérieur brut – tous les secteurs</t>
  </si>
  <si>
    <t>Revenus gouvernementaux – secteur extractif</t>
  </si>
  <si>
    <t>Revenus gouvernementaux – tous les secteurs</t>
  </si>
  <si>
    <t>Exportations – secteur extractif</t>
  </si>
  <si>
    <t>Exportations – tous les secteurs</t>
  </si>
  <si>
    <t>Emploi – secteur extractif – hommes</t>
  </si>
  <si>
    <t>personnes</t>
  </si>
  <si>
    <t>Emploi – secteur extractif – femmes</t>
  </si>
  <si>
    <t>Emploi – secteur extractif</t>
  </si>
  <si>
    <t>Emploi – tous les secteurs</t>
  </si>
  <si>
    <t>Investissements – secteur extractif</t>
  </si>
  <si>
    <t>Investissements – tous les secteurs</t>
  </si>
  <si>
    <t>Le gouvernement divulgue-t-il des informations sur l’affectation des activités extractives majeures dans le pays ?</t>
  </si>
  <si>
    <t>Exigence 6.4 : Impact sur l’environnement</t>
  </si>
  <si>
    <t>Objectif de l’Exigence 6.4</t>
  </si>
  <si>
    <t>Accomplissement de progrès relativement à l’objectif de l’Exigence, afin de jeter les bases permettant aux parties prenantes d’évaluer l’adéquation du cadre réglementaire et des efforts de suivi, pour gérer l’impact du secteur extractif sur l’environnement et pour déterminer le niveau de respect par les entreprises extractives des obligations liées à l’environnement.</t>
  </si>
  <si>
    <t>L’Exigence 6.4 s’applique-t-elle au cours de la période sous revue ?</t>
  </si>
  <si>
    <t>les règles juridiques et administratives pertinentes en matière de gestion de l’environnement ?</t>
  </si>
  <si>
    <t>les bases de données contenant des évaluations de l’impact sur l’environnement, les plans de certification ou des documents similaires concernant la gestion de l’environnement ?</t>
  </si>
  <si>
    <t>d’autres données pertinentes concernant les procédures de suivi et d’administration de l’environnement ?</t>
  </si>
  <si>
    <r>
      <t>Version 1.1 du 1</t>
    </r>
    <r>
      <rPr>
        <i/>
        <vertAlign val="superscript"/>
        <sz val="11"/>
        <rFont val="Franklin Gothic Book"/>
        <family val="2"/>
      </rPr>
      <t>er</t>
    </r>
    <r>
      <rPr>
        <i/>
        <sz val="11"/>
        <rFont val="Franklin Gothic Book"/>
        <family val="2"/>
      </rPr>
      <t xml:space="preserve"> janvier 2021</t>
    </r>
  </si>
  <si>
    <t>Remplir ce modèle de collecte de données de la Transparence aidera le groupe multipartite à se préparer à la Validation et est une exigence de la procédure de Validation ITIE 2021.</t>
  </si>
  <si>
    <t>2. Remplissez l’ensemble du classeur.</t>
  </si>
  <si>
    <t>3. Cette fiche Transparence doit être soumise au Secrétariat international de l'ITIE avant le début de la Validation, en même temps que les modèles de collecte de données relatifs à l'engagement des parties prenantes et aux résultats et impacts. Envoyez-la à votre responsable pays au Secrétariat international.</t>
  </si>
  <si>
    <t xml:space="preserve">4. La fiche sera utilisée comme base pour la Validation du pays. Vous recevrez le dossier en retour avec des questions et des commentaires, à traiter dans le cadre du processus de Validation. </t>
  </si>
  <si>
    <t>Le Secrétariat international peut fournir des conseils et un soutien sur demande. Si vous avez des questions, veuillez contacter votre responsable de pays au Secrétariat international de l'ITIE.</t>
  </si>
  <si>
    <t>Les cellules en gris sont fournies à titre d’information.</t>
  </si>
  <si>
    <t>Si vous avez des questions, veuillez vous adresser à  votre responsable de pays au Secrétariat international de l'ITIE.</t>
  </si>
  <si>
    <t xml:space="preserve">2. Veuillez répondre à toutes les questions jusqu’au bout. </t>
  </si>
  <si>
    <r>
      <rPr>
        <i/>
        <sz val="11"/>
        <color theme="1"/>
        <rFont val="Franklin Gothic Book"/>
        <family val="2"/>
      </rPr>
      <t xml:space="preserve">1. En partant du sommet, </t>
    </r>
    <r>
      <rPr>
        <b/>
        <i/>
        <sz val="11"/>
        <color rgb="FF000000"/>
        <rFont val="Franklin Gothic Book"/>
        <family val="2"/>
      </rPr>
      <t xml:space="preserve">sélectionnez vos réponses dans la colonne grise. </t>
    </r>
  </si>
  <si>
    <t>Fiches de sous-exigences</t>
  </si>
  <si>
    <r>
      <rPr>
        <i/>
        <u/>
        <sz val="11"/>
        <color theme="1"/>
        <rFont val="Franklin Gothic Book"/>
        <family val="2"/>
      </rPr>
      <t xml:space="preserve">Objectifs sous-jacents </t>
    </r>
    <r>
      <rPr>
        <i/>
        <sz val="11"/>
        <color theme="1"/>
        <rFont val="Franklin Gothic Book"/>
        <family val="2"/>
      </rPr>
      <t>: Le GMP doit évaluer si le pays répond à l'objectif sous-jacent de l'exigence</t>
    </r>
  </si>
  <si>
    <r>
      <rPr>
        <i/>
        <u/>
        <sz val="11"/>
        <color theme="1"/>
        <rFont val="Franklin Gothic Book"/>
        <family val="2"/>
      </rPr>
      <t>Si une exigence n'est pas applicable</t>
    </r>
    <r>
      <rPr>
        <i/>
        <sz val="11"/>
        <color theme="1"/>
        <rFont val="Franklin Gothic Book"/>
        <family val="2"/>
      </rPr>
      <t xml:space="preserve">, le GMP doit inclure la référence au document (procès-verbal du GMP) où la non-applicabilité est déterminée. </t>
    </r>
  </si>
  <si>
    <t>Existe-t-il une liste accessible au public de tous les contrats d'exploitation et d'exploration en cours ? </t>
  </si>
  <si>
    <t>Existe-t-il des contrats/licences signés avant le 1er janvier 2021 qui sont rendus publics ? </t>
  </si>
  <si>
    <t>Approuvé par le groupe multipartite le :</t>
  </si>
  <si>
    <r>
      <t xml:space="preserve">Adresse : </t>
    </r>
    <r>
      <rPr>
        <b/>
        <sz val="11"/>
        <color rgb="FF165B89"/>
        <rFont val="Franklin Gothic Book"/>
        <family val="2"/>
      </rPr>
      <t>Rådhusgata 26, 0151 Oslo, Norvège</t>
    </r>
  </si>
  <si>
    <r>
      <t xml:space="preserve">Adresse : </t>
    </r>
    <r>
      <rPr>
        <b/>
        <sz val="11"/>
        <color rgb="FF165B89"/>
        <rFont val="Franklin Gothic Book"/>
        <family val="2"/>
      </rPr>
      <t>Rådhusgata 26, 0151 Oslo, Norvège</t>
    </r>
    <r>
      <rPr>
        <b/>
        <sz val="11"/>
        <color rgb="FF000000"/>
        <rFont val="Franklin Gothic Book"/>
        <family val="2"/>
      </rPr>
      <t xml:space="preserve">  </t>
    </r>
  </si>
  <si>
    <t>Modèle de cartographie de la transparence pour les divulgations ITIE - GUINEE exercice 2018</t>
  </si>
  <si>
    <t>Modèle de données résumées</t>
  </si>
  <si>
    <r>
      <rPr>
        <b/>
        <sz val="12"/>
        <color rgb="FF000000"/>
        <rFont val="Franklin Gothic Book"/>
        <family val="2"/>
      </rPr>
      <t>Partie 3 (Entités déclarantes)</t>
    </r>
    <r>
      <rPr>
        <sz val="12"/>
        <color rgb="FF000000"/>
        <rFont val="Franklin Gothic Book"/>
        <family val="2"/>
      </rPr>
      <t xml:space="preserve"> Elle énumère les entités déclarantes (entités de l’État, entreprises et projets) et fournit des informations y afférentes. </t>
    </r>
  </si>
  <si>
    <t>Comment remplir cette feuille :</t>
  </si>
  <si>
    <r>
      <t>1. Veuillez commencer par la première case (</t>
    </r>
    <r>
      <rPr>
        <b/>
        <i/>
        <sz val="12"/>
        <color theme="1"/>
        <rFont val="Franklin Gothic Book"/>
        <family val="2"/>
      </rPr>
      <t>liste des entités déclarantes de l’État</t>
    </r>
    <r>
      <rPr>
        <i/>
        <sz val="12"/>
        <color theme="1"/>
        <rFont val="Franklin Gothic Book"/>
        <family val="2"/>
      </rPr>
      <t>), en indiquant le nom de chacune d’elles</t>
    </r>
  </si>
  <si>
    <r>
      <t xml:space="preserve">2. Remplissez la ligne des </t>
    </r>
    <r>
      <rPr>
        <b/>
        <i/>
        <sz val="12"/>
        <color theme="1"/>
        <rFont val="Franklin Gothic Book"/>
        <family val="2"/>
      </rPr>
      <t>identifiants d’entreprise</t>
    </r>
    <r>
      <rPr>
        <i/>
        <sz val="12"/>
        <color theme="1"/>
        <rFont val="Franklin Gothic Book"/>
        <family val="2"/>
      </rPr>
      <t xml:space="preserve"> Des orientations vous seront données dans les cases jaunes lorsque la cellule est mise en évidence</t>
    </r>
  </si>
  <si>
    <r>
      <t xml:space="preserve">3. Remplissez la liste des </t>
    </r>
    <r>
      <rPr>
        <b/>
        <i/>
        <sz val="12"/>
        <color theme="1"/>
        <rFont val="Franklin Gothic Book"/>
        <family val="2"/>
      </rPr>
      <t>entreprises déclarantes</t>
    </r>
    <r>
      <rPr>
        <i/>
        <sz val="12"/>
        <color theme="1"/>
        <rFont val="Franklin Gothic Book"/>
        <family val="2"/>
      </rPr>
      <t>, commençant par la première colonne, « Nom complet de l’entreprise » Remplissez en suivant les instructions, complétant chaque colonne sur chaque ligne avant de commencer la ligne suivante.</t>
    </r>
  </si>
  <si>
    <r>
      <t xml:space="preserve">4. Remplissez la </t>
    </r>
    <r>
      <rPr>
        <b/>
        <i/>
        <sz val="12"/>
        <color theme="1"/>
        <rFont val="Franklin Gothic Book"/>
        <family val="2"/>
      </rPr>
      <t>liste des Projets à déclarer</t>
    </r>
    <r>
      <rPr>
        <i/>
        <sz val="12"/>
        <color theme="1"/>
        <rFont val="Franklin Gothic Book"/>
        <family val="2"/>
      </rPr>
      <t>, commençant par la première colonne, « Nom complet du projet »</t>
    </r>
  </si>
  <si>
    <r>
      <rPr>
        <i/>
        <sz val="12"/>
        <rFont val="Franklin Gothic Book"/>
        <family val="2"/>
      </rPr>
      <t xml:space="preserve">Si vous avez des questions, veuillez contacter </t>
    </r>
    <r>
      <rPr>
        <b/>
        <u/>
        <sz val="12"/>
        <color theme="10"/>
        <rFont val="Franklin Gothic Book"/>
        <family val="2"/>
      </rPr>
      <t>data@eiti.org</t>
    </r>
  </si>
  <si>
    <t>Partie 3 - Entités déclarantes</t>
  </si>
  <si>
    <t>Veuillez fournir une liste de toutes les entités déclarantes, accompagnée de l’information y afférente</t>
  </si>
  <si>
    <t>Nom complet de l’entité</t>
  </si>
  <si>
    <t>Type d'Agence</t>
  </si>
  <si>
    <t>N° d’identifiant (le cas échéant)</t>
  </si>
  <si>
    <t>Direction Nationale des Impôts (DNI)</t>
  </si>
  <si>
    <t>Administration centrale</t>
  </si>
  <si>
    <t>N/a</t>
  </si>
  <si>
    <t>Direction Générale des Douanes (DGD)</t>
  </si>
  <si>
    <t>Direction Nationale du Trésor et de Comptabilité Publique (DNTCP)</t>
  </si>
  <si>
    <t>Centre de Promotion et de Développement Miniers (CPDM)</t>
  </si>
  <si>
    <t>Autres bénéficiaires (paiements sociaux et environnementaux)</t>
  </si>
  <si>
    <t>Agence Nationale d'Aménagement des Infrastructures Minières (ANAIM)</t>
  </si>
  <si>
    <t>Société publique financière et Entreprise d'Etat</t>
  </si>
  <si>
    <t>Fonds d'Investissement Minier (FIM)</t>
  </si>
  <si>
    <t>Caisse Nationale de Sécurité Sociale (CNSS)</t>
  </si>
  <si>
    <t>Autres bénéficiaires (paiements quasi fiscaux)</t>
  </si>
  <si>
    <t>Collectivités</t>
  </si>
  <si>
    <t>Bureau National d'Expertise (BNE)</t>
  </si>
  <si>
    <t>Administration locale</t>
  </si>
  <si>
    <t>Banque Centrale de la République de Guinée (BCRG)</t>
  </si>
  <si>
    <t>Société Guinéenne du Patrimoine Minier SA (SOGUIPAMI)</t>
  </si>
  <si>
    <t>Identifiants d’entreprise</t>
  </si>
  <si>
    <t>Numero d'Identifiant Fiscal (NIF)</t>
  </si>
  <si>
    <t>Registre APIP</t>
  </si>
  <si>
    <t>http://apip.gov.gn/</t>
  </si>
  <si>
    <t>Type d'entreprise</t>
  </si>
  <si>
    <t>Identifiant de l’entreprise</t>
  </si>
  <si>
    <t>Matières premières (séparation par virgule)</t>
  </si>
  <si>
    <t xml:space="preserve">Cotation boursière ou site Internet d’entreprise </t>
  </si>
  <si>
    <t>Rapport financier audité (si indisponible, bilan comptable ou flux de trésorerie…)</t>
  </si>
  <si>
    <t>Rapport de paiements à l’État</t>
  </si>
  <si>
    <t>SOCIETE MINIERE DE BOKE SA (SMB)</t>
  </si>
  <si>
    <t>Privée</t>
  </si>
  <si>
    <t>840333827-4M</t>
  </si>
  <si>
    <t>Minier</t>
  </si>
  <si>
    <t>Bauxite</t>
  </si>
  <si>
    <t>http://www.smb-guinee.com/</t>
  </si>
  <si>
    <t>COMPAGNIE DES BAUXITES DE GUINEE (CBG)</t>
  </si>
  <si>
    <t>000415L-1J</t>
  </si>
  <si>
    <t>http://www.cbg-guinee.com/</t>
  </si>
  <si>
    <t>SOCIETE ANGLOGOLD ASHANTI DE GUINEE S.A (SAG)</t>
  </si>
  <si>
    <t>7356913057R</t>
  </si>
  <si>
    <t>Or</t>
  </si>
  <si>
    <t>https://www.anglogoldashanti.com/</t>
  </si>
  <si>
    <t>SOCIETE MINIERE DE DINGUIRAYE (SMD)</t>
  </si>
  <si>
    <t>000042B-6T</t>
  </si>
  <si>
    <t>https://www.nordgold.com/</t>
  </si>
  <si>
    <t>COMPAGNIE DU DEVELOPPEMENT DES MINES INTERNATIONALES HENAN CHINE SA</t>
  </si>
  <si>
    <t>210625166 5K</t>
  </si>
  <si>
    <t>Non disponible</t>
  </si>
  <si>
    <t>SOCIETE CHALCO GUINEA COMPANY SA</t>
  </si>
  <si>
    <t>COMPAGNIE DE BAUXITE DE KINDIA (CBK)</t>
  </si>
  <si>
    <t>872381785 8J</t>
  </si>
  <si>
    <t>https://rusal.ru/en/about/geography/kompaniya-boksitov-kindii/</t>
  </si>
  <si>
    <t>WEST AFRICAN CEMENT SA</t>
  </si>
  <si>
    <t>3961812659Q</t>
  </si>
  <si>
    <t>Carrière</t>
  </si>
  <si>
    <t>SOCIETE SPIC INTERNATIONAL INVESTMENT &amp; DEVELOPMENT (GUINEA) CO., LTD</t>
  </si>
  <si>
    <t>007775A /163384514</t>
  </si>
  <si>
    <t>Alumine</t>
  </si>
  <si>
    <t>SOCIETE BAUXITE KIMBO SA.U</t>
  </si>
  <si>
    <t>041085Z</t>
  </si>
  <si>
    <t>COMPAGNIE DE BAUXITES ET D'ALUMINE DE DIAN-DIAN (COBAD)</t>
  </si>
  <si>
    <t>882595283/2L</t>
  </si>
  <si>
    <t>SOCIETE LA GUINEENNE DES MINES - SARL</t>
  </si>
  <si>
    <t>https://www.gdmines.com/</t>
  </si>
  <si>
    <t>SOCIETE D'ALUMINE FRIGUIA</t>
  </si>
  <si>
    <t>213160583-8Z</t>
  </si>
  <si>
    <t>SOCIETE GLOBAL ALUMINA</t>
  </si>
  <si>
    <t>000181L1Y</t>
  </si>
  <si>
    <t>https://gacguinee.com/https-gacguinee-com/</t>
  </si>
  <si>
    <t>CASSIDY GOLD GUINEE SA</t>
  </si>
  <si>
    <t>006193H</t>
  </si>
  <si>
    <t>SOCIETE BEL AIR MINING SA</t>
  </si>
  <si>
    <t>158086728-1K</t>
  </si>
  <si>
    <t>SOCIETE DES MINES DE FER DE GUINEE</t>
  </si>
  <si>
    <t>000292U TVA  4U/854011368-TVA 1F</t>
  </si>
  <si>
    <t>Fer</t>
  </si>
  <si>
    <t>SOCIETE GUINEENNE DU PATRIMOINE MINIER (SOGUIPAMI)</t>
  </si>
  <si>
    <t>https://soguipami.net/</t>
  </si>
  <si>
    <t>SOCIETE GUINEA EVERGREEN MINING INTELLIGENCE COMPANY LDT SAU</t>
  </si>
  <si>
    <t>042616H</t>
  </si>
  <si>
    <t>ALAME</t>
  </si>
  <si>
    <t>629157322 8B</t>
  </si>
  <si>
    <t>SOCIETE ALLIANCE MINIERE RESPONSABLE SARL</t>
  </si>
  <si>
    <t>415146935 9T</t>
  </si>
  <si>
    <t>https://amrbauxite.com/</t>
  </si>
  <si>
    <t>SOCIETE DES MINES DE MANDIANA SA</t>
  </si>
  <si>
    <t>731241238 5D</t>
  </si>
  <si>
    <t>SOMIAG</t>
  </si>
  <si>
    <t>000113K</t>
  </si>
  <si>
    <t>http://www.audemard.com/nos-filiales/somiag/</t>
  </si>
  <si>
    <t>SOCIETE DE COOPERATION ECONOMIQUE &amp; TECHNIQDE CONST DU HUAYU DE CHINE EN GUINEE SARL</t>
  </si>
  <si>
    <t>000548Y</t>
  </si>
  <si>
    <t>AGENCE NATIONALE D’AMENAGEMENT DES INFRASTRUCTURES MINIERES (ANAIM)</t>
  </si>
  <si>
    <t>002822 V</t>
  </si>
  <si>
    <t>http://www.anaim-gn.com/</t>
  </si>
  <si>
    <t>Nom complet du projet</t>
  </si>
  <si>
    <t>Référence(s) de la convention juridique : contrat, licence, bail, concession,...</t>
  </si>
  <si>
    <t>Sociétés associées, commencer par l’Opérateur</t>
  </si>
  <si>
    <t>Matières premières (une matière/ligne)</t>
  </si>
  <si>
    <t>Volume de production</t>
  </si>
  <si>
    <t>Valeur de production</t>
  </si>
  <si>
    <t>Permis d'exploitation de bauxite N° A 2007/1293/MMG/SGG à Boké</t>
  </si>
  <si>
    <t>GNF</t>
  </si>
  <si>
    <t>Permis d'exploitation de bauxite N° D/2017/124/PRG/SGG à Boké</t>
  </si>
  <si>
    <t>Permis d'exploitation de Bauxite N°A2018005-/DIGM/CPDM à Boké</t>
  </si>
  <si>
    <t>Permis d'exploitation d'Or N°24 Siguiri</t>
  </si>
  <si>
    <t>Kg</t>
  </si>
  <si>
    <t>Projet Dian-Dian (Convention de concession minière du 21 juillet 2001 entre la République de Guinée et la société Rousski Alumini Management)</t>
  </si>
  <si>
    <t>Ventilation par projet non communiquée</t>
  </si>
  <si>
    <t>Argent</t>
  </si>
  <si>
    <r>
      <t xml:space="preserve">Pour plus d’information sur l’ITIE, visitez notre site Internet  </t>
    </r>
    <r>
      <rPr>
        <b/>
        <u/>
        <sz val="12"/>
        <color rgb="FF0070C0"/>
        <rFont val="Franklin Gothic Book"/>
        <family val="2"/>
      </rPr>
      <t>https://eiti.org/fr</t>
    </r>
  </si>
  <si>
    <r>
      <t xml:space="preserve">Vous voulez en savoir plus sur votre pays ? Vérifiez si votre pays met en œuvre la Norme ITIE en visitant </t>
    </r>
    <r>
      <rPr>
        <b/>
        <u/>
        <sz val="12"/>
        <color rgb="FF0070C0"/>
        <rFont val="Franklin Gothic Book"/>
        <family val="2"/>
      </rPr>
      <t>https://eiti.org/fr/pays</t>
    </r>
  </si>
  <si>
    <r>
      <t xml:space="preserve">Pour la version la plus récente des modèles de données résumées, consultez </t>
    </r>
    <r>
      <rPr>
        <b/>
        <u/>
        <sz val="12"/>
        <color rgb="FF0070C0"/>
        <rFont val="Franklin Gothic Book"/>
        <family val="2"/>
      </rPr>
      <t>https://eiti.org/fr/document/modele-donnees-resumees-itie</t>
    </r>
  </si>
  <si>
    <r>
      <rPr>
        <b/>
        <sz val="12"/>
        <rFont val="Franklin Gothic Book"/>
        <family val="2"/>
      </rPr>
      <t xml:space="preserve">Faites-nous connaître vos réactions ou signalez tout conflit au niveau des données ! Écrivez-nous à </t>
    </r>
    <r>
      <rPr>
        <b/>
        <u/>
        <sz val="12"/>
        <color rgb="FF0070C0"/>
        <rFont val="Franklin Gothic Book"/>
        <family val="2"/>
      </rPr>
      <t>data@eiti.org</t>
    </r>
  </si>
  <si>
    <r>
      <rPr>
        <b/>
        <sz val="10.5"/>
        <rFont val="Franklin Gothic Book"/>
        <family val="2"/>
      </rPr>
      <t xml:space="preserve">Site Internet </t>
    </r>
    <r>
      <rPr>
        <b/>
        <sz val="10"/>
        <color rgb="FF0076AF"/>
        <rFont val="Franklin Gothic Book"/>
        <family val="2"/>
      </rPr>
      <t>www.eiti.org</t>
    </r>
    <r>
      <rPr>
        <b/>
        <sz val="10"/>
        <color theme="1"/>
        <rFont val="Franklin Gothic Book"/>
        <family val="2"/>
      </rPr>
      <t xml:space="preserve"> Courriel </t>
    </r>
    <r>
      <rPr>
        <b/>
        <sz val="10"/>
        <color rgb="FF0076AF"/>
        <rFont val="Franklin Gothic Book"/>
        <family val="2"/>
      </rPr>
      <t>secretariat@eiti.org</t>
    </r>
    <r>
      <rPr>
        <b/>
        <sz val="10"/>
        <color theme="1"/>
        <rFont val="Franklin Gothic Book"/>
        <family val="2"/>
      </rPr>
      <t xml:space="preserve"> Téléphone </t>
    </r>
    <r>
      <rPr>
        <b/>
        <sz val="10"/>
        <color rgb="FF0076AF"/>
        <rFont val="Franklin Gothic Book"/>
        <family val="2"/>
      </rPr>
      <t>+47 22 20 08 00</t>
    </r>
    <r>
      <rPr>
        <b/>
        <sz val="10"/>
        <color theme="1"/>
        <rFont val="Franklin Gothic Book"/>
        <family val="2"/>
      </rPr>
      <t xml:space="preserve"> Télécopieur </t>
    </r>
    <r>
      <rPr>
        <b/>
        <sz val="10"/>
        <color rgb="FF0076AF"/>
        <rFont val="Franklin Gothic Book"/>
        <family val="2"/>
      </rPr>
      <t>+47 22 83 08 02</t>
    </r>
  </si>
  <si>
    <r>
      <t xml:space="preserve">Adresse </t>
    </r>
    <r>
      <rPr>
        <b/>
        <sz val="10"/>
        <color rgb="FF0076AF"/>
        <rFont val="Franklin Gothic Book"/>
        <family val="2"/>
      </rPr>
      <t>EITI International Secretariat, Rådhusgata 26, 0151 Oslo, Norvège</t>
    </r>
  </si>
  <si>
    <t>Partie 4 (Recettes de l’État) Elle contient des données exhaustives sur les revenus de l’État par flux de revenu, en utilisant la classification SFP.</t>
  </si>
  <si>
    <r>
      <t xml:space="preserve">1. Inscrivez le nom de tous les </t>
    </r>
    <r>
      <rPr>
        <b/>
        <i/>
        <sz val="12"/>
        <color theme="1"/>
        <rFont val="Franklin Gothic Book"/>
        <family val="2"/>
      </rPr>
      <t>flux de revenus</t>
    </r>
    <r>
      <rPr>
        <i/>
        <sz val="12"/>
        <color theme="1"/>
        <rFont val="Franklin Gothic Book"/>
        <family val="2"/>
      </rPr>
      <t xml:space="preserve"> de l’État pour le secteur extractif, y compris les flux inférieurs aux seuils de matérialité convenus (utiliser une ligne pour chaque flux de revenus et pour chaque entité de l’État)</t>
    </r>
  </si>
  <si>
    <r>
      <t xml:space="preserve">2. Inscrivez le nom de </t>
    </r>
    <r>
      <rPr>
        <b/>
        <i/>
        <sz val="12"/>
        <rFont val="Franklin Gothic Book"/>
        <family val="2"/>
      </rPr>
      <t>l’entité de l’État percevant les revenus</t>
    </r>
    <r>
      <rPr>
        <i/>
        <sz val="12"/>
        <rFont val="Franklin Gothic Book"/>
        <family val="2"/>
      </rPr>
      <t xml:space="preserve"> (sélectionnez celle-ci sur la liste déroulante) Elle y figurera parce que vous aurez déjà inscrit l’entité de l’État à la Partie 3).</t>
    </r>
  </si>
  <si>
    <r>
      <t xml:space="preserve">3. Choisissez le </t>
    </r>
    <r>
      <rPr>
        <b/>
        <i/>
        <sz val="12"/>
        <rFont val="Franklin Gothic Book"/>
        <family val="2"/>
      </rPr>
      <t>Secteur</t>
    </r>
    <r>
      <rPr>
        <i/>
        <sz val="12"/>
        <rFont val="Franklin Gothic Book"/>
        <family val="2"/>
      </rPr>
      <t xml:space="preserve"> et la </t>
    </r>
    <r>
      <rPr>
        <b/>
        <i/>
        <sz val="12"/>
        <rFont val="Franklin Gothic Book"/>
        <family val="2"/>
      </rPr>
      <t>Classification SFP</t>
    </r>
    <r>
      <rPr>
        <i/>
        <sz val="12"/>
        <rFont val="Franklin Gothic Book"/>
        <family val="2"/>
      </rPr>
      <t xml:space="preserve"> auxquels ce flux de revenus s’applique. Consultez les orientations fournies dans le </t>
    </r>
    <r>
      <rPr>
        <i/>
        <u/>
        <sz val="12"/>
        <rFont val="Franklin Gothic Book"/>
        <family val="2"/>
      </rPr>
      <t>Cadre SFP pour le rapportage ITIE.</t>
    </r>
    <r>
      <rPr>
        <i/>
        <sz val="12"/>
        <rFont val="Franklin Gothic Book"/>
        <family val="2"/>
      </rPr>
      <t xml:space="preserve"> </t>
    </r>
    <r>
      <rPr>
        <i/>
        <u/>
        <sz val="12"/>
        <rFont val="Franklin Gothic Book"/>
        <family val="2"/>
      </rPr>
      <t xml:space="preserve"> </t>
    </r>
    <r>
      <rPr>
        <sz val="12"/>
        <rFont val="Franklin Gothic Book"/>
        <family val="2"/>
      </rPr>
      <t>Si un flux de revenus ne peut être désagrégé par secteur, sélectionnez « Autre ».</t>
    </r>
  </si>
  <si>
    <r>
      <t xml:space="preserve">4. Dans la colonne </t>
    </r>
    <r>
      <rPr>
        <b/>
        <i/>
        <sz val="12"/>
        <rFont val="Franklin Gothic Book"/>
        <family val="2"/>
      </rPr>
      <t>Valeur des revenus</t>
    </r>
    <r>
      <rPr>
        <i/>
        <sz val="12"/>
        <rFont val="Franklin Gothic Book"/>
        <family val="2"/>
      </rPr>
      <t xml:space="preserve"> inscrivez le chiffre total de chaque flux de revenus tel que divulgué par le gouvernement, qui inclut également les revenus qui n’ont pas été rapprochés.</t>
    </r>
  </si>
  <si>
    <t xml:space="preserve"> Nota : Les paiements versés par les entreprises aux gouvernements au nom de leurs employés doivent être exclus (par exemple, l’impôt sur le revenu des particuliers  / impôts retenus à la source, cotisations des employés pour la sécurité sociale) car ils ne sont pas considérés comme étant des paiements par des entreprises au gouvernement.</t>
  </si>
  <si>
    <t>5. Si des paiements sont recensés dans le Rapport ITIE mais ne correspondent pas aux catégories SFP, veuillez les lister dans la case ci-dessous dénommée « Informations supplémentaires ».</t>
  </si>
  <si>
    <r>
      <rPr>
        <sz val="12"/>
        <rFont val="Franklin Gothic Book"/>
        <family val="2"/>
      </rPr>
      <t xml:space="preserve">Si vous avez des questions, veuillez contacter </t>
    </r>
    <r>
      <rPr>
        <b/>
        <u/>
        <sz val="12"/>
        <color theme="10"/>
        <rFont val="Franklin Gothic Book"/>
        <family val="2"/>
      </rPr>
      <t>data@eiti.org</t>
    </r>
  </si>
  <si>
    <t>Total des recettes de l’État provenant du secteur extractif (utilisant la classification SFP)</t>
  </si>
  <si>
    <t>Cadre SFP pour le rapportage ITIE</t>
  </si>
  <si>
    <t>Exigence ITIE 5.1.b: Classification des revenus</t>
  </si>
  <si>
    <r>
      <rPr>
        <i/>
        <u/>
        <sz val="10.5"/>
        <color rgb="FF0076AF"/>
        <rFont val="Franklin Gothic Book"/>
        <family val="2"/>
      </rPr>
      <t xml:space="preserve"> Exigence ITIE 4.1.d</t>
    </r>
    <r>
      <rPr>
        <i/>
        <sz val="10.5"/>
        <color theme="1"/>
        <rFont val="Franklin Gothic Book"/>
        <family val="2"/>
      </rPr>
      <t xml:space="preserve">: Divulgation exhaustive de la part du gouvernement </t>
    </r>
  </si>
  <si>
    <t>GFS Niveau 1</t>
  </si>
  <si>
    <t>GFS Niveau 2</t>
  </si>
  <si>
    <t>GFS Niveau 3</t>
  </si>
  <si>
    <t>GFS Niveau 4</t>
  </si>
  <si>
    <t>Classification SFP</t>
  </si>
  <si>
    <t>Nom du flux de revenus</t>
  </si>
  <si>
    <t>En quoi consiste le SFP ?</t>
  </si>
  <si>
    <t>Impôts ordinaires sur le revenu, le bénéfice et les plus-values (1112E1)</t>
  </si>
  <si>
    <t>Impôt sur les sociétés</t>
  </si>
  <si>
    <t xml:space="preserve">SFP, sigle pour «Statistiques de Finances Publiques  », est un cadre international pour la classification des flux de revenus afin de les rendre comparables d’un pays et d’une période à l’autre. Voir l’exemple de cadre complet ci-dessous.
Le cadre utilisé ci-dessous a été élaboré par le FMI et le Secrétariat international de l’ITIE.
Les chiffres à droite ont été spécifiquement conçus pour les entreprises du secteur extractif
La lettre E dans la colonne des codes SFP signifie que ce sont les codes utilisés pour les revenus issus des entreprises extractives. Les chiffres situés à gauche de la lettre E sont les codes SFP réguliers. </t>
  </si>
  <si>
    <t>Taxes sur les exportations (1152E)</t>
  </si>
  <si>
    <t xml:space="preserve">Taxes à l’exportation des substances minières autres que les substances précieuses </t>
  </si>
  <si>
    <t xml:space="preserve">Taxes sur l'extraction des substances minières autres que les substances précieuses </t>
  </si>
  <si>
    <t>Droits de douane et autres droits d’importation (1151E)</t>
  </si>
  <si>
    <t>Droits de douanes (Droits, TVA, etc.)</t>
  </si>
  <si>
    <t>Redevances (1415E1)</t>
  </si>
  <si>
    <t xml:space="preserve">Taxe Spéciale sur les Produits Miniers </t>
  </si>
  <si>
    <t>Impôts généraux sur les biens et services (TVA, taxes sur les ventes, taxes sur le chiffre d’affaires)(1141E)</t>
  </si>
  <si>
    <t>Taxe sur la valeur ajoutée reversée</t>
  </si>
  <si>
    <r>
      <t xml:space="preserve">Pour plus d’orientations, visitez la page </t>
    </r>
    <r>
      <rPr>
        <u/>
        <sz val="10.5"/>
        <color rgb="FF0076AF"/>
        <rFont val="Franklin Gothic Book"/>
        <family val="2"/>
      </rPr>
      <t>https://eiti.org/fr/document/modele-donnees-resumees-itie</t>
    </r>
  </si>
  <si>
    <t>Droits fixes</t>
  </si>
  <si>
    <r>
      <rPr>
        <i/>
        <sz val="10.5"/>
        <rFont val="Franklin Gothic Book"/>
        <family val="2"/>
      </rPr>
      <t xml:space="preserve">ou </t>
    </r>
    <r>
      <rPr>
        <b/>
        <sz val="10.5"/>
        <color theme="10"/>
        <rFont val="Franklin Gothic Book"/>
        <family val="2"/>
      </rPr>
      <t>https://www.imf.org/external/pubs/ft/gfs/manual/pdf/2014companion/FrenchGFSM.pdf</t>
    </r>
  </si>
  <si>
    <t xml:space="preserve">Taxe sur la production et l’exportation industrielle et semi-industrielle de métaux précieux </t>
  </si>
  <si>
    <t>Retenues à la Source</t>
  </si>
  <si>
    <t>Impôts sur la masse salariale et la force de travail (112E)</t>
  </si>
  <si>
    <t>Retenues sur les salaires</t>
  </si>
  <si>
    <t>Versement forfaitaire sur les salaires</t>
  </si>
  <si>
    <t>Ventes de marchandises et de services par des entités de l’État (1421E)</t>
  </si>
  <si>
    <t>Loyers des infrastructures minières</t>
  </si>
  <si>
    <t>Droits fixes (FIM)</t>
  </si>
  <si>
    <t>Provenant de la participation de l’État (1412E2)</t>
  </si>
  <si>
    <t>Dividendes</t>
  </si>
  <si>
    <t>Cotisations patronales à la sécurité sociale (1212E)</t>
  </si>
  <si>
    <t xml:space="preserve">Cotisations sociales </t>
  </si>
  <si>
    <t>Amendes, peines et dédits (143E)</t>
  </si>
  <si>
    <t>Amendes et pénalités douanières</t>
  </si>
  <si>
    <t>Redevance superficiaire</t>
  </si>
  <si>
    <t>Taxe sur les substances de carrières (DNM / DPM)</t>
  </si>
  <si>
    <t>Taxe à l’exportation sur la production artisanale des pierres précieuses (Diamant et autres gemmes)</t>
  </si>
  <si>
    <t>Amendes et pénalités fiscales</t>
  </si>
  <si>
    <t>Redevance de la BCRG sur les expéditions de l’Or</t>
  </si>
  <si>
    <t>Droits de suite</t>
  </si>
  <si>
    <t>Impôt sur le Revenu des Personnes Physiques (précompte / BIC / forfaitaire)</t>
  </si>
  <si>
    <t>Taxe sur contrat d'assurance</t>
  </si>
  <si>
    <t>Taxe d'apprentissage</t>
  </si>
  <si>
    <t>Redevance Comptoirs d'achat, Acheteur et Collecteur sur la commercialisation du diamant et autres gemmes</t>
  </si>
  <si>
    <t>Redevance Comptoir, Acheteur, Collecteur et Balancier pour la commercialisation de l'Or</t>
  </si>
  <si>
    <t>Redevances portuaires</t>
  </si>
  <si>
    <t xml:space="preserve">Taxe sur Consommation de bauxite </t>
  </si>
  <si>
    <t>Taxe sur les substances de carrières (FIM)</t>
  </si>
  <si>
    <t>Impôts sur la propriété (113E)</t>
  </si>
  <si>
    <t>Contribution Foncière Unique (CFU)</t>
  </si>
  <si>
    <t>Retenue à la source sur les loyers</t>
  </si>
  <si>
    <t>Total en USD</t>
  </si>
  <si>
    <t>Informations supplémentaires</t>
  </si>
  <si>
    <t>Ajouter ci-dessous, à titre de commentaire, toute information supplémentaire qu’il ne serait pas judicieux d’inclure dans le tableau ci-dessus.</t>
  </si>
  <si>
    <t>Commentaire 1</t>
  </si>
  <si>
    <t>Commentaire 2</t>
  </si>
  <si>
    <t>Insérer au besoin des lignes supplémentaires :</t>
  </si>
  <si>
    <t>Retenue salariale</t>
  </si>
  <si>
    <t>USD</t>
  </si>
  <si>
    <t>Mines</t>
  </si>
  <si>
    <t xml:space="preserve">Retenue à la source </t>
  </si>
  <si>
    <t>Commentaire 3</t>
  </si>
  <si>
    <t>Veuillez inclure tout commentaire ici.</t>
  </si>
  <si>
    <t>Commentaire 4</t>
  </si>
  <si>
    <t>Commentaire 5</t>
  </si>
  <si>
    <r>
      <rPr>
        <b/>
        <sz val="12"/>
        <color rgb="FF000000"/>
        <rFont val="Franklin Gothic Book"/>
        <family val="2"/>
      </rPr>
      <t>Partie 5 (Données d’entreprise)</t>
    </r>
    <r>
      <rPr>
        <sz val="12"/>
        <color rgb="FF000000"/>
        <rFont val="Franklin Gothic Book"/>
        <family val="2"/>
      </rPr>
      <t xml:space="preserve"> Elle contient des données venant des entreprises - et du niveau projet - par flux de revenus. Les entreprises et projets sont indiqués sur le menu déroulant car ils ont été saisis sur la feuille 3. </t>
    </r>
  </si>
  <si>
    <r>
      <t xml:space="preserve">1. Sélectionnez le nom de </t>
    </r>
    <r>
      <rPr>
        <b/>
        <i/>
        <sz val="12"/>
        <color theme="1"/>
        <rFont val="Franklin Gothic Book"/>
        <family val="2"/>
      </rPr>
      <t>l’entreprise</t>
    </r>
    <r>
      <rPr>
        <i/>
        <sz val="12"/>
        <color theme="1"/>
        <rFont val="Franklin Gothic Book"/>
        <family val="2"/>
      </rPr>
      <t xml:space="preserve"> sur le menu déroulant</t>
    </r>
  </si>
  <si>
    <r>
      <t xml:space="preserve">2. Sélectionnez </t>
    </r>
    <r>
      <rPr>
        <b/>
        <i/>
        <sz val="12"/>
        <color theme="1"/>
        <rFont val="Franklin Gothic Book"/>
        <family val="2"/>
      </rPr>
      <t>l’entité collectrice de l’État</t>
    </r>
    <r>
      <rPr>
        <i/>
        <sz val="12"/>
        <color theme="1"/>
        <rFont val="Franklin Gothic Book"/>
        <family val="2"/>
      </rPr>
      <t xml:space="preserve"> et le </t>
    </r>
    <r>
      <rPr>
        <b/>
        <i/>
        <sz val="12"/>
        <color theme="1"/>
        <rFont val="Franklin Gothic Book"/>
        <family val="2"/>
      </rPr>
      <t>nom du paiement</t>
    </r>
    <r>
      <rPr>
        <i/>
        <sz val="12"/>
        <color theme="1"/>
        <rFont val="Franklin Gothic Book"/>
        <family val="2"/>
      </rPr>
      <t xml:space="preserve"> sur le menu déroulant</t>
    </r>
  </si>
  <si>
    <r>
      <t xml:space="preserve">3. Indiquez si le flux de paiements est (i) </t>
    </r>
    <r>
      <rPr>
        <b/>
        <i/>
        <sz val="12"/>
        <color theme="1"/>
        <rFont val="Franklin Gothic Book"/>
        <family val="2"/>
      </rPr>
      <t>perçu par projet</t>
    </r>
    <r>
      <rPr>
        <i/>
        <sz val="12"/>
        <color theme="1"/>
        <rFont val="Franklin Gothic Book"/>
        <family val="2"/>
      </rPr>
      <t xml:space="preserve"> et (ii) </t>
    </r>
    <r>
      <rPr>
        <b/>
        <i/>
        <sz val="12"/>
        <color theme="1"/>
        <rFont val="Franklin Gothic Book"/>
        <family val="2"/>
      </rPr>
      <t>déclaré par projet</t>
    </r>
  </si>
  <si>
    <r>
      <t xml:space="preserve">4. Inscrivez l’information de projet : </t>
    </r>
    <r>
      <rPr>
        <b/>
        <i/>
        <sz val="12"/>
        <color theme="1"/>
        <rFont val="Franklin Gothic Book"/>
        <family val="2"/>
      </rPr>
      <t>nom du projet</t>
    </r>
    <r>
      <rPr>
        <i/>
        <sz val="12"/>
        <color theme="1"/>
        <rFont val="Franklin Gothic Book"/>
        <family val="2"/>
      </rPr>
      <t xml:space="preserve"> et </t>
    </r>
    <r>
      <rPr>
        <b/>
        <i/>
        <sz val="12"/>
        <color theme="1"/>
        <rFont val="Franklin Gothic Book"/>
        <family val="2"/>
      </rPr>
      <t>devise de déclaration</t>
    </r>
  </si>
  <si>
    <r>
      <t xml:space="preserve">5. Inscrivez la </t>
    </r>
    <r>
      <rPr>
        <b/>
        <i/>
        <sz val="12"/>
        <color theme="1"/>
        <rFont val="Franklin Gothic Book"/>
        <family val="2"/>
      </rPr>
      <t>valeur des revenus</t>
    </r>
    <r>
      <rPr>
        <i/>
        <sz val="12"/>
        <color theme="1"/>
        <rFont val="Franklin Gothic Book"/>
        <family val="2"/>
      </rPr>
      <t xml:space="preserve"> </t>
    </r>
    <r>
      <rPr>
        <i/>
        <u/>
        <sz val="12"/>
        <color theme="1"/>
        <rFont val="Franklin Gothic Book"/>
        <family val="2"/>
      </rPr>
      <t>telle que divulguée par le gouvernement</t>
    </r>
    <r>
      <rPr>
        <i/>
        <sz val="12"/>
        <color theme="1"/>
        <rFont val="Franklin Gothic Book"/>
        <family val="2"/>
      </rPr>
      <t xml:space="preserve"> et ajoutez tout commentaire pertinent.</t>
    </r>
  </si>
  <si>
    <t>Recettes de l’État par entreprise et projet</t>
  </si>
  <si>
    <r>
      <t>Exigence ITIE 4.1.c</t>
    </r>
    <r>
      <rPr>
        <i/>
        <u/>
        <sz val="10.5"/>
        <rFont val="Franklin Gothic Book"/>
        <family val="2"/>
      </rPr>
      <t xml:space="preserve">: Paiements des entreprises </t>
    </r>
    <r>
      <rPr>
        <i/>
        <u/>
        <sz val="10.5"/>
        <color theme="10"/>
        <rFont val="Franklin Gothic Book"/>
        <family val="2"/>
      </rPr>
      <t>;  Exigence ITIE 4.7</t>
    </r>
    <r>
      <rPr>
        <i/>
        <u/>
        <sz val="10.5"/>
        <rFont val="Franklin Gothic Book"/>
        <family val="2"/>
      </rPr>
      <t>: Déclaration par projet</t>
    </r>
  </si>
  <si>
    <t>Nom du paiement</t>
  </si>
  <si>
    <t>Perçu par projet (O/N)</t>
  </si>
  <si>
    <t>Nom du projet</t>
  </si>
  <si>
    <t>Valeur de revenus</t>
  </si>
  <si>
    <t>Paiement effectué en nature?</t>
  </si>
  <si>
    <t>Volume en nature (si applicable)</t>
  </si>
  <si>
    <t>Unité (si applicable)</t>
  </si>
  <si>
    <t>,</t>
  </si>
  <si>
    <t>AJOUTER UN SECTEUR</t>
  </si>
  <si>
    <t>Ajouter ci-dessous, à titre de commentaire, toute information supplémentaire qu’il ne serait pas nécessaire d’inclure dans le tableau ci-dessus.</t>
  </si>
  <si>
    <t>Comment</t>
  </si>
  <si>
    <t>Ajoutez de nouvelles lignes au besoin, effectuez un clic droit sur le numéro de ligne à gauche, puis sélectionnez « Insérer »</t>
  </si>
  <si>
    <t>Aluminium (2606), volume</t>
  </si>
  <si>
    <t>Diamants (7102), volume</t>
  </si>
  <si>
    <t>carats</t>
  </si>
  <si>
    <t>Guinée</t>
  </si>
  <si>
    <t>GIN</t>
  </si>
  <si>
    <t>Franc guinéen</t>
  </si>
  <si>
    <t>BDO Tunisie Consulting</t>
  </si>
  <si>
    <t>https://eiti.org/document/guinea-eiti-2018-report-rapport-itie-guinee-2018</t>
  </si>
  <si>
    <t>N/A</t>
  </si>
  <si>
    <t>Sans objet</t>
  </si>
  <si>
    <t>Y compris les deux entreprises d'Etat (ANAIM &amp; SOGUIPAMI)</t>
  </si>
  <si>
    <t xml:space="preserve">https://www.bcrg-guinee.org/images/Publication_mensuelle/BM%2001-2019.pdf	</t>
  </si>
  <si>
    <t xml:space="preserve">Déclaration ITIE </t>
  </si>
  <si>
    <t>Non applicable</t>
  </si>
  <si>
    <t>Déclaration ITIE</t>
  </si>
  <si>
    <t>http://guinee.cadastreminier.org</t>
  </si>
  <si>
    <t>Divulgation systématique</t>
  </si>
  <si>
    <t>https://mines.gov.gn/projets/conventions-minieres/
https://www.itie-guinee.org/#</t>
  </si>
  <si>
    <t>Page 74 et 75</t>
  </si>
  <si>
    <t>Page 70, 71 et 77</t>
  </si>
  <si>
    <t>Page 82 à 86</t>
  </si>
  <si>
    <t>Aluminium (2606), valeur</t>
  </si>
  <si>
    <t>Diamants (7102), valeur</t>
  </si>
  <si>
    <t>270157 carats = 0,0540314 Tonnes</t>
  </si>
  <si>
    <t>Or (7108), valeur</t>
  </si>
  <si>
    <t>Argent (7106), valeur</t>
  </si>
  <si>
    <t>Page 85</t>
  </si>
  <si>
    <t>Pleinement respectée</t>
  </si>
  <si>
    <t>Page 85 et 86</t>
  </si>
  <si>
    <t>Page 86</t>
  </si>
  <si>
    <t>Page 89 et 237</t>
  </si>
  <si>
    <t>Page 88</t>
  </si>
  <si>
    <t>Page 94</t>
  </si>
  <si>
    <t>Page 87</t>
  </si>
  <si>
    <t>Page 157</t>
  </si>
  <si>
    <t>Page 90, 91 et 92</t>
  </si>
  <si>
    <t>Page 91</t>
  </si>
  <si>
    <t>Page 12</t>
  </si>
  <si>
    <t>Non appplicable</t>
  </si>
  <si>
    <t xml:space="preserve">Milliards de GNF </t>
  </si>
  <si>
    <t>Page 102</t>
  </si>
  <si>
    <t xml:space="preserve">http://www.ccomptes.org.gn/institutions-associees/declaration-generale-de-conformite/ </t>
  </si>
  <si>
    <t>Page 23</t>
  </si>
  <si>
    <t>Page 305</t>
  </si>
  <si>
    <t>Page 99</t>
  </si>
  <si>
    <t>Page 68 à 78</t>
  </si>
  <si>
    <t>https://budgetouvertgn.org/analysis/</t>
  </si>
  <si>
    <t xml:space="preserve">Loi L/2012/No 012/CNT du 6 août 2012 </t>
  </si>
  <si>
    <t>Page 111 à 114</t>
  </si>
  <si>
    <t>Page 109 à 111</t>
  </si>
  <si>
    <t>Page 215</t>
  </si>
  <si>
    <t>Page 56</t>
  </si>
  <si>
    <t>Page 56 à 59</t>
  </si>
  <si>
    <t>Page 59 à 60</t>
  </si>
  <si>
    <t xml:space="preserve">Oui </t>
  </si>
  <si>
    <t>https://opendataitie-guinee.org/</t>
  </si>
  <si>
    <t xml:space="preserve">La date de publication/mise à jour des données n'est pas mentionnée </t>
  </si>
  <si>
    <t>La Guinée divulgue partiellement les données des rapports ITIE et des Bulletins-Statistiques sur le site web de l'ITIE Guinée</t>
  </si>
  <si>
    <t>Karim Lourimi</t>
  </si>
  <si>
    <t>k.lourimi@bdo.tn</t>
  </si>
  <si>
    <t>https://www.itiedoc-guinee.org/</t>
  </si>
  <si>
    <t xml:space="preserve">Divulgation systèmatique </t>
  </si>
  <si>
    <t>https://www.itiedoc-guinee.org/
https://mines.gov.gn/cadre-juridique-reglementaire/</t>
  </si>
  <si>
    <t>Page 41 à 42</t>
  </si>
  <si>
    <t>Page 42 à 45</t>
  </si>
  <si>
    <t>Page 45 à 49</t>
  </si>
  <si>
    <t>Page 53 à 55</t>
  </si>
  <si>
    <t>Page 98 à 103</t>
  </si>
  <si>
    <t>Page 49 à 50</t>
  </si>
  <si>
    <t>Page 51 à 52</t>
  </si>
  <si>
    <t xml:space="preserve">Page 51 </t>
  </si>
  <si>
    <t>Page 52</t>
  </si>
  <si>
    <t>Page 52 à 53</t>
  </si>
  <si>
    <t xml:space="preserve"> Pleinement respectée</t>
  </si>
  <si>
    <t>Page 56 et 62</t>
  </si>
  <si>
    <t>Page 61</t>
  </si>
  <si>
    <t>*</t>
  </si>
  <si>
    <t xml:space="preserve">Aucun octroi ou transfert n'a été opéré au cours de 2018. De même, la Guinée ne compte aucun titre/contrat actif ou en cours d'octroi au 31/12/2018. </t>
  </si>
  <si>
    <t>Page 57</t>
  </si>
  <si>
    <t>Page 62 à 63</t>
  </si>
  <si>
    <t>https://www.itiedoc-guinee.org/document-archive/note-technique-sur-la-cession-des-permis-dexploitation-et-des-concessions-minieres-en-republique-de-guinee/</t>
  </si>
  <si>
    <t>Page 63-64</t>
  </si>
  <si>
    <t>Page 80 à 82</t>
  </si>
  <si>
    <t xml:space="preserve">Page 80 à 82 </t>
  </si>
  <si>
    <t>Page 80 à 82 + Annexe 3</t>
  </si>
  <si>
    <t>Page 81</t>
  </si>
  <si>
    <t>https://www.itiedoc-guinee.org/document-archive/lettre-circulaire-sur-la-propriete-reelle-mmg-22-juillet-2020/</t>
  </si>
  <si>
    <t>Page 80 à 82 &amp; 310</t>
  </si>
  <si>
    <t>Page 64- 66</t>
  </si>
  <si>
    <t>Page 67- 80</t>
  </si>
  <si>
    <t>https://www.ecolex.org/details/legislation/decret-d2016163prgsgg-du-13-juin-2016-portant-restructuration-de-lagence-nationale-damenagement-des-infrastructures-minieres-anaim-et-adoption-de-nouveaux-statuts-lex-faoc174322/#:~:text=environmental%20law-,D%C3%A9cret%20D%2F2016%2F163%2FPRG%2FSGG%20du%2013,et%20adoption%20de%20nouveaux%20statuts.
https://mines.gov.gn/assets/uploads/2016/03/Decret-SOGUIPAMI-1.pdf
http://soguipami.net/?redirect_to=https%3A%2F%2Fsoguipami.net%2Fstatuts%2F</t>
  </si>
  <si>
    <t>ANAIM: https://www.anaim-gn.com/# 
SOGUIPAMI: https://soguipami.info/presentation-
soguipami/#
ONAP: http://onap.gov.gn/</t>
  </si>
  <si>
    <t>ANAIM :  https://www.itie-guinee.org/extrait-etats-financiers-de-lagence-nationale-damenagement-des-infrastructures-minieres/ 
SOGUIPAMI : http://soguipami.net/?redirect_to=http%3A%2F%2Fsoguipami.net%2Frapports-commissaires-aux-comptes%2F
ONAP : http://onap.gov.gn/documentation/</t>
  </si>
  <si>
    <t>https://www.anaim-gn.com/# 
https://soguipami.info/gouvernance/
http://onap.gov.gn/</t>
  </si>
  <si>
    <t>Page 68, 74 et 79</t>
  </si>
  <si>
    <t>https://mines.gov.gn/projets/conventions-minieres/</t>
  </si>
  <si>
    <t>https://mines.gov.gn/projets/conventions-minieres/
https://mines.gov.gn/ressources/bauxite/</t>
  </si>
  <si>
    <t>https://mines.gov.gn/ressources/bauxite/</t>
  </si>
  <si>
    <t>Page 116-118 &amp; 287</t>
  </si>
  <si>
    <t>Page 86,87</t>
  </si>
  <si>
    <t>Page 16</t>
  </si>
  <si>
    <t>Page 88, 89</t>
  </si>
  <si>
    <t>Page 88, 89,90</t>
  </si>
  <si>
    <t>Page 16 et 237</t>
  </si>
  <si>
    <t>Page 90</t>
  </si>
  <si>
    <t>Autres (déclaration unilatérale de l'Etat)</t>
  </si>
  <si>
    <t>Primes (1415E2)</t>
  </si>
  <si>
    <t>Bonus de signature</t>
  </si>
  <si>
    <t>Taxes sur les émissions et la pollution (114522E)</t>
  </si>
  <si>
    <t>Paiements environnementaux</t>
  </si>
  <si>
    <t>Transferts obligatoires à l’État (infrastructures et autres éléments) (1415E4)</t>
  </si>
  <si>
    <t xml:space="preserve">Paiements sociaux </t>
  </si>
  <si>
    <t>Dépenses quasi fiscales</t>
  </si>
  <si>
    <t>Page 71-73</t>
  </si>
  <si>
    <t>Page 72-73</t>
  </si>
  <si>
    <t>Page 67-78</t>
  </si>
  <si>
    <t>Page 71 &amp; 77 &amp; 79</t>
  </si>
  <si>
    <t>Page 23, 344</t>
  </si>
  <si>
    <t xml:space="preserve">Page 93, 118 </t>
  </si>
  <si>
    <t xml:space="preserve">Page 118 </t>
  </si>
  <si>
    <t xml:space="preserve">Partiellement respectée </t>
  </si>
  <si>
    <t>Page 116- 118</t>
  </si>
  <si>
    <t>Page 93-95</t>
  </si>
  <si>
    <t>Page 16 et 17</t>
  </si>
  <si>
    <t>Page 98- 103</t>
  </si>
  <si>
    <t>Page 101</t>
  </si>
  <si>
    <t>Page 99-100</t>
  </si>
  <si>
    <t>Divulgation Systématique</t>
  </si>
  <si>
    <t>https://mbudget.gov.gn/2018/03/mieux-comprendre-la-nouvelle-nomenclature-budgetaire/</t>
  </si>
  <si>
    <t>Page 96, 97</t>
  </si>
  <si>
    <t>Page 12 &amp; 101</t>
  </si>
  <si>
    <t>99 -102</t>
  </si>
  <si>
    <t>Milliards de GNF</t>
  </si>
  <si>
    <t>Si oui, combien le gouvernement devrait-il avoir transféré selon la formule de partage des revenus pour les Collectivités locales?</t>
  </si>
  <si>
    <t>Page 102, 336-343</t>
  </si>
  <si>
    <t>Le seul mécanisme en place de transferts infranationaux n'a pas été effectif en 2018 en raison de la publication des textes d'application en fin d'année.</t>
  </si>
  <si>
    <t>Page 134</t>
  </si>
  <si>
    <t>Page 99-101</t>
  </si>
  <si>
    <t>Page 96 -98 &amp; 94</t>
  </si>
  <si>
    <t>Page 104</t>
  </si>
  <si>
    <t>Milliards GNF</t>
  </si>
  <si>
    <t>Page 119 160, 161</t>
  </si>
  <si>
    <t>Page 106</t>
  </si>
  <si>
    <t>Page 106 - 108</t>
  </si>
  <si>
    <t>Recommandation 14 page 130</t>
  </si>
  <si>
    <t>Page 112</t>
  </si>
  <si>
    <t>Aucune société pétrolière ou gazière n’a été retenue dans le périmètre de conciliation 2018. La seule société de recherche des hydrocarbures qui était présente dans le secteur en Guinée, à savoir la société HYPERDYNAMICS, a cessé son activité en septembre 2017 à la suite d’une lettre adressée par l’ONAP lui notifiant l’expiration de son contrat d’exploration et de partage de production d’hydrocarbures.</t>
  </si>
  <si>
    <t>Millions d'Euro</t>
  </si>
  <si>
    <t>Page 92</t>
  </si>
  <si>
    <t>Les rapports financiers concernant l'utilisation des revenus recouvrés par les collectivités, le FIM et le BNE ne sont pas divulgués.</t>
  </si>
  <si>
    <t xml:space="preserve">La divulgation des dépenses sociales se base sur les déclarations des entreprises.
Les dépenses sociales reportées se rapportent à des subventions accordées par la CBG à l'hôpital ANAIM (appartenant à l'Etat). </t>
  </si>
  <si>
    <t xml:space="preserve">Les études d'impact environnementales ne sont pas divulguées. </t>
  </si>
  <si>
    <t>https://www.itiedoc-guinee.org/wp-content/uploads/2021/09/210908B.pdf</t>
  </si>
  <si>
    <t>https://www.itiedoc-guinee.org/document-archive/liste_actionnariat_2020/</t>
  </si>
  <si>
    <r>
      <t xml:space="preserve">
Bien que</t>
    </r>
    <r>
      <rPr>
        <b/>
        <sz val="11"/>
        <color theme="1"/>
        <rFont val="Franklin Gothic Book"/>
        <family val="2"/>
      </rPr>
      <t xml:space="preserve"> toutes </t>
    </r>
    <r>
      <rPr>
        <sz val="11"/>
        <color theme="1"/>
        <rFont val="Franklin Gothic Book"/>
        <family val="2"/>
      </rPr>
      <t xml:space="preserve">les entreprises minières ont été invitées (Lettre n°386/MMG/CAB/2020 du 25/06/2020) pour soumettre une déclaration sur la PE, l'invitation n'a pas été accompagnée par le modèle de déclaration et les instructions de reporting.
Sur les 25 entreprises aux revenus significatifs retenues dans le périmètre du rapport ITIE 2018, 2 entreprises appartiennent à l'Etat. Sur les 23 entreprises restantes, seules 9 entreprises ont soumis des déclarations sur la PE
Le Comité a identifié l'absence d'un cadre légal contraignant et de sanctions pour les sociétés défaillantes comme principaux raisons du faible taux de déclaration. Sur la base de cette conclusion, le Comité a entrepris les actions suivantes :
1. L'élaboration d'un exposé d'un loi sur la propriété réelle (https://www.itiedoc-guinee.org/document-archive/expose-des-motifs-avant-projet-de-loi-sur-la-propriete-effective/) 
2. L'élaboration d'un projet de loi sur la propriété réelle (https://www.itiedoc-guinee.org/document-archive/avant-projet-de-loi-sur-la-propriete-effective-nov-2019-en-cours-de-finalisation/)
3. L'insertion de l'article 4 dans le décret 2021-233 portant organisation et attribution de l'ITIE Guinée  qui prévoit l'obligation pour toutes les sociétés minière de déclarer leurs PR sous peine de retarit du titre minier.
Les informations sur les propriétaires légaux et leur participation au capital des entreprises minières du périmètre sont accessibles en ligne sur le site web de l'ITIE Guinée. Les données des autres entreprises sont consultables sur le registre du RCCM et sur demande.
</t>
    </r>
  </si>
  <si>
    <t>La Guinée ne compte aucun titre/License actif(ve) au 31 décembre 2018</t>
  </si>
  <si>
    <t xml:space="preserve">Aucune procédure d’appel d’offres n’a été lancée pour l’attribution d’un titre minier en 2018 . Tous les titres miniers accordés en 2018, ont été octroyés à travers la procédure «premier demandeur bénéficie du titre »
Conformément à la lettre N° 82331/MMG/CAB/CEF/2020 du MMG, en réponse à la demande d’informations sur l’accord-cadre sur la Mise en Œuvre de la Coopération « Ressources minières contre prêts », le MMG a confirmé que les titres miniers accordés en 2018 aux sociétés SPIC (ex CPI), CDM Henan de Chine et Chalco Guinea, ont été accordés conformément aux dispositions du code minier.
Une mission a été réalisée par le Comité pour l'examen des procédures d'octroi sur la base d'un échantillon (voir note  technique d'échantionnage) composé de 14 dossiers. La mission a fait l'objet d'un compte rendu qui résume l'évaluation du Comité. </t>
  </si>
  <si>
    <t>RCCM</t>
  </si>
  <si>
    <t>https://www.itiedoc-guinee.org/document-archive/expose-des-motifs-avant-projet-de-loi-sur-la-propriete-effective/</t>
  </si>
  <si>
    <t>Granite et Calcaire , volume</t>
  </si>
  <si>
    <t>Granite et Calcaire , valeur</t>
  </si>
  <si>
    <t>Sm3</t>
  </si>
  <si>
    <t>https://www.itiedoc-guinee.org/wp-content/uploads/2021/09/210930A.pdf</t>
  </si>
  <si>
    <t>NA</t>
  </si>
  <si>
    <t xml:space="preserve">Produits non exportés </t>
  </si>
  <si>
    <t xml:space="preserve">
Tous les accords identifiés et décrits au niveau des pages 90, 91 et 92 n'ont pas été reconnus  comme étant des accords de trocs ou d'infrastructures selon l'Exigence 4.3 de la Norme ITIE. 
Aucun des accords n'implique la fourniture de biens et services en échange total ou partiel de droits de prospection ou de production de ressources pétrolières, gazières ou minérales ou la livraison de matières premières à l'exception de l'accord cadre SUR LA MISE EN ŒUVRE DE LA  COOPERATION « RESSOURCES MINIERES CONTRE PRETS » signé avec la Chine. L'accord couvre l'octroi par des institutions financières chinoises de prêts en fonction des droits miniers consentis aux entreprises chinoises et où ces derniers sont accordés comme garantie à ces prêts. 
Selon la lettre N° 82331/MMG/CAB/CEF/2020 du MMG, cet accord ne constitue pas un accord de troc/infrastructure. 
Le Comité a considéré que l'accord chinois n'était pas un accord de troc puisque l'octroi des titres miniers aux entreprises chinoises a été effectué antérieurement à la signature de l'accord de financement. Le Comité considère néanmoins que abstraction de la qualification qu'on peut donner à cet accord , toutes les données requises par l'exigence 4.3  ont été divulguées dans le rapport ITIE et ce dans un objectif de transparence.
</t>
  </si>
  <si>
    <t>Milliars GNF</t>
  </si>
  <si>
    <t xml:space="preserve">Les paiements infranationaux couvrent les redevances superficiaires.
Les sociétés et les collectivités ont été sollicitées de communiquer le détail par quittance. De même, les collectivités ont été sollicitées pour faire une déclaration unilatérale pour les Sociétés non retenues dans le périmètre de rapprochement.
Néanmoins, l'écart résiduel dégagé par les travaux de rapprochement pour un montant de 2,089 milliards GNF est relativement élevé par rapport aux paiements reportés par les entreprises qui ont totalisé  5,637 milliards GNF. 
Le Comité a pris note de l'écart qui est expliqué par la transmission partielle des données au niveau des collectivités.
Le Comité a procédé à la sensibilisation des collectivités sur cet aspect lors de a denière disséminiation du rapport ITIE 2018 et envisage d'organiser une formation pour les receveurx communaux pour améliorer la qualité du reporting dans les prochains rapports.
</t>
  </si>
  <si>
    <t>Plainement respectée</t>
  </si>
  <si>
    <t xml:space="preserve">Pleinement respecté </t>
  </si>
  <si>
    <t xml:space="preserve">
L'évaluation de la conformité des procédures est présentée en section 4.9.9.4 et l'annexe 4 du rapport ITIE 2018.
Bien que cette évaluation n'a pas impacté l'avis de l'AI sur la qualité des données, le Comité est en train d'évaluer les mesures pour implémenter les recommandations n° 4 et 5 du rapport ITIE 2018.</t>
  </si>
  <si>
    <t>https://www.stat-guinee.org/images/Documents/Publications/SSN/mmg/Annuaire_Mine_2018.pdf</t>
  </si>
  <si>
    <t>https://www.itiedoc-guinee.org/document-archive/cartographie-des-flux-liquide-par-projet/</t>
  </si>
  <si>
    <t>Le modèle de déclration ITIE 2018 a été mofifié pour solliciter de rapporter les paiements  par projet. 
Le Comité a pris note du faible pourcentage de rapportage de projet et projette de lancer une étude approfondie pour identifier les contraintes à une déclaration systématique par projet .</t>
  </si>
  <si>
    <t>La date de la demande n'est pas disponible pour tous les titres miniers. Pour les sociétés retenues dans le périmètre, les sociétés/concessions  concernées sont :
1. COMPAGNIE DES BAUXITES DE GUINEE
2. SOCIETE ANGLOGOLD ASHANTI DE GUINEE
3. SOCIETE MINIERE DE DINGUIRAYE
4. SOCIETE HENAN CHINE
5. COMPAGNIE DE BAUXITE DE KINDIA
6. GUINEA ALUMINA CORPORATION S.A
Vu l'ancienneté de certaines de sociétés (CBG, CBK)  opérant bien avant  la création de la direction du cadastre, les données n'ont pas pu être retrouvée. 
Pour les autres sociétés, les recherches sont en cours pour compléter les données manquantes.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</si>
</sst>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_ * #,##0.00_ ;_ * \-#,##0.00_ ;_ * &quot;-&quot;??_ ;_ @_ "/>
    <numFmt numFmtId="165" formatCode="_ * #,##0_ ;_ * \-#,##0_ ;_ * &quot;-&quot;??_ ;_ @_ "/>
    <numFmt numFmtId="166" formatCode="yyyy\-mm\-dd"/>
    <numFmt numFmtId="167" formatCode="_ * #,##0.0000_ ;_ * \-#,##0.0000_ ;_ * &quot;-&quot;??_ ;_ @_ "/>
    <numFmt numFmtId="168" formatCode="_-* #,##0.00\ _€_-;\-* #,##0.00\ _€_-;_-* &quot;-&quot;??\ _€_-;_-@_-"/>
    <numFmt numFmtId="169" formatCode="_-* #,##0_-;\-* #,##0_-;_-* &quot;-&quot;??_-;_-@_-"/>
  </numFmts>
  <fonts count="95" x14ac:knownFonts="1">
    <font>
      <sz val="12"/>
      <color theme="1"/>
      <name val="Calibri"/>
      <family val="2"/>
      <scheme val="minor"/>
    </font>
    <font>
      <sz val="11"/>
      <color theme="1"/>
      <name val="Franklin Gothic Book"/>
      <family val="2"/>
    </font>
    <font>
      <sz val="12"/>
      <color theme="1"/>
      <name val="Calibri"/>
      <family val="2"/>
      <scheme val="minor"/>
    </font>
    <font>
      <b/>
      <sz val="12"/>
      <color theme="1"/>
      <name val="Calibri"/>
      <family val="2"/>
      <scheme val="minor"/>
    </font>
    <font>
      <u/>
      <sz val="12"/>
      <color theme="10"/>
      <name val="Calibri"/>
      <family val="2"/>
      <scheme val="minor"/>
    </font>
    <font>
      <b/>
      <sz val="20"/>
      <color rgb="FF000000"/>
      <name val="Calibri"/>
      <family val="2"/>
      <scheme val="minor"/>
    </font>
    <font>
      <i/>
      <u/>
      <sz val="14"/>
      <color theme="1"/>
      <name val="Franklin Gothic Book"/>
      <family val="2"/>
    </font>
    <font>
      <b/>
      <i/>
      <u/>
      <sz val="14"/>
      <color rgb="FF000000"/>
      <name val="Franklin Gothic Book"/>
      <family val="2"/>
    </font>
    <font>
      <b/>
      <i/>
      <u/>
      <sz val="14"/>
      <color theme="1"/>
      <name val="Franklin Gothic Book"/>
      <family val="2"/>
    </font>
    <font>
      <sz val="11"/>
      <color theme="1"/>
      <name val="Franklin Gothic Book"/>
      <family val="2"/>
    </font>
    <font>
      <i/>
      <sz val="11"/>
      <color rgb="FF000000"/>
      <name val="Franklin Gothic Book"/>
      <family val="2"/>
    </font>
    <font>
      <i/>
      <sz val="11"/>
      <name val="Franklin Gothic Book"/>
      <family val="2"/>
    </font>
    <font>
      <i/>
      <u/>
      <sz val="10.5"/>
      <color theme="10"/>
      <name val="Franklin Gothic Book"/>
      <family val="2"/>
    </font>
    <font>
      <sz val="11"/>
      <color rgb="FF000000"/>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sz val="11"/>
      <color theme="1"/>
      <name val="Franklin Gothic Book"/>
      <family val="2"/>
    </font>
    <font>
      <i/>
      <sz val="11"/>
      <color theme="1"/>
      <name val="Franklin Gothic Book"/>
      <family val="2"/>
    </font>
    <font>
      <b/>
      <sz val="11"/>
      <color rgb="FF000000"/>
      <name val="Franklin Gothic Book"/>
      <family val="2"/>
    </font>
    <font>
      <i/>
      <u/>
      <sz val="11"/>
      <color theme="1"/>
      <name val="Franklin Gothic Book"/>
      <family val="2"/>
    </font>
    <font>
      <b/>
      <i/>
      <u/>
      <sz val="11"/>
      <color rgb="FF000000"/>
      <name val="Franklin Gothic Book"/>
      <family val="2"/>
    </font>
    <font>
      <b/>
      <i/>
      <u/>
      <sz val="18"/>
      <color theme="1"/>
      <name val="Franklin Gothic Book"/>
      <family val="2"/>
    </font>
    <font>
      <b/>
      <i/>
      <sz val="11"/>
      <color theme="1"/>
      <name val="Franklin Gothic Book"/>
      <family val="2"/>
    </font>
    <font>
      <u/>
      <sz val="10.5"/>
      <color theme="10"/>
      <name val="Calibri"/>
      <family val="2"/>
    </font>
    <font>
      <u/>
      <sz val="11"/>
      <color theme="10"/>
      <name val="Franklin Gothic Book"/>
      <family val="2"/>
    </font>
    <font>
      <b/>
      <u/>
      <sz val="11"/>
      <color theme="10"/>
      <name val="Franklin Gothic Book"/>
      <family val="2"/>
    </font>
    <font>
      <b/>
      <sz val="18"/>
      <color rgb="FF000000"/>
      <name val="Franklin Gothic Book"/>
      <family val="2"/>
    </font>
    <font>
      <b/>
      <sz val="14"/>
      <color rgb="FF000000"/>
      <name val="Franklin Gothic Book"/>
      <family val="2"/>
    </font>
    <font>
      <sz val="10.5"/>
      <color theme="1"/>
      <name val="Calibri"/>
      <family val="2"/>
    </font>
    <font>
      <b/>
      <sz val="11"/>
      <name val="Franklin Gothic Book"/>
      <family val="2"/>
    </font>
    <font>
      <b/>
      <sz val="11"/>
      <color rgb="FF165B89"/>
      <name val="Franklin Gothic Book"/>
      <family val="2"/>
    </font>
    <font>
      <b/>
      <sz val="11"/>
      <color rgb="FF000000"/>
      <name val="Wingdings"/>
      <charset val="2"/>
    </font>
    <font>
      <b/>
      <u/>
      <sz val="11"/>
      <color rgb="FF165B89"/>
      <name val="Franklin Gothic Book"/>
      <family val="2"/>
    </font>
    <font>
      <sz val="11"/>
      <name val="Franklin Gothic Book"/>
      <family val="2"/>
    </font>
    <font>
      <i/>
      <u/>
      <sz val="11"/>
      <color theme="10"/>
      <name val="Franklin Gothic Book"/>
      <family val="2"/>
    </font>
    <font>
      <b/>
      <sz val="18"/>
      <color theme="1"/>
      <name val="Franklin Gothic Book"/>
      <family val="2"/>
    </font>
    <font>
      <i/>
      <sz val="10.5"/>
      <color rgb="FF7F7F7F"/>
      <name val="Calibri"/>
      <family val="2"/>
    </font>
    <font>
      <b/>
      <sz val="12"/>
      <color theme="1"/>
      <name val="Franklin Gothic Book"/>
      <family val="2"/>
    </font>
    <font>
      <sz val="10.5"/>
      <color theme="1"/>
      <name val="Franklin Gothic Book"/>
      <family val="2"/>
    </font>
    <font>
      <b/>
      <sz val="16"/>
      <color theme="1"/>
      <name val="Franklin Gothic Book"/>
      <family val="2"/>
    </font>
    <font>
      <b/>
      <i/>
      <u/>
      <sz val="16"/>
      <color theme="1"/>
      <name val="Franklin Gothic Book"/>
      <family val="2"/>
    </font>
    <font>
      <sz val="12"/>
      <color theme="1"/>
      <name val="Franklin Gothic Book"/>
      <family val="2"/>
    </font>
    <font>
      <sz val="18"/>
      <color theme="1"/>
      <name val="Franklin Gothic Book"/>
      <family val="2"/>
    </font>
    <font>
      <b/>
      <u/>
      <sz val="11"/>
      <color theme="1"/>
      <name val="Franklin Gothic Book"/>
      <family val="2"/>
    </font>
    <font>
      <b/>
      <u/>
      <sz val="11"/>
      <name val="Franklin Gothic Book"/>
      <family val="2"/>
    </font>
    <font>
      <i/>
      <u/>
      <sz val="12"/>
      <color theme="1"/>
      <name val="Franklin Gothic Book"/>
      <family val="2"/>
    </font>
    <font>
      <b/>
      <sz val="12"/>
      <color rgb="FF000000"/>
      <name val="Franklin Gothic Book"/>
      <family val="2"/>
    </font>
    <font>
      <i/>
      <sz val="12"/>
      <color theme="1"/>
      <name val="Franklin Gothic Book"/>
      <family val="2"/>
    </font>
    <font>
      <i/>
      <sz val="11"/>
      <color rgb="FF0076AF"/>
      <name val="Franklin Gothic Book"/>
      <family val="2"/>
    </font>
    <font>
      <i/>
      <u/>
      <sz val="11"/>
      <color rgb="FF0076AF"/>
      <name val="Franklin Gothic Book"/>
      <family val="2"/>
    </font>
    <font>
      <i/>
      <sz val="11"/>
      <color theme="10"/>
      <name val="Franklin Gothic Book"/>
      <family val="2"/>
    </font>
    <font>
      <b/>
      <i/>
      <sz val="11"/>
      <color rgb="FF000000"/>
      <name val="Franklin Gothic Book"/>
      <family val="2"/>
    </font>
    <font>
      <i/>
      <sz val="12"/>
      <color rgb="FF000000"/>
      <name val="Franklin Gothic Book"/>
      <family val="2"/>
    </font>
    <font>
      <sz val="12"/>
      <color rgb="FF000000"/>
      <name val="Franklin Gothic Book"/>
      <family val="2"/>
    </font>
    <font>
      <b/>
      <u/>
      <sz val="12"/>
      <color theme="10"/>
      <name val="Franklin Gothic Book"/>
      <family val="2"/>
    </font>
    <font>
      <b/>
      <sz val="10"/>
      <color theme="1"/>
      <name val="Franklin Gothic Book"/>
      <family val="2"/>
    </font>
    <font>
      <sz val="11"/>
      <color theme="1"/>
      <name val="Calibri"/>
      <family val="2"/>
    </font>
    <font>
      <b/>
      <i/>
      <u/>
      <sz val="11"/>
      <color theme="1"/>
      <name val="Franklin Gothic Book"/>
      <family val="2"/>
    </font>
    <font>
      <i/>
      <vertAlign val="superscript"/>
      <sz val="11"/>
      <name val="Franklin Gothic Book"/>
      <family val="2"/>
    </font>
    <font>
      <b/>
      <u/>
      <sz val="11"/>
      <color rgb="FF000000"/>
      <name val="Franklin Gothic Book"/>
      <family val="2"/>
    </font>
    <font>
      <vertAlign val="superscript"/>
      <sz val="12"/>
      <color theme="1"/>
      <name val="Calibri"/>
      <family val="2"/>
      <scheme val="minor"/>
    </font>
    <font>
      <b/>
      <sz val="20"/>
      <color rgb="FF000000"/>
      <name val="Franklin Gothic Book"/>
      <family val="2"/>
    </font>
    <font>
      <b/>
      <sz val="20"/>
      <color theme="1"/>
      <name val="Franklin Gothic Book"/>
      <family val="2"/>
    </font>
    <font>
      <i/>
      <sz val="12"/>
      <color rgb="FF000000"/>
      <name val="Calibri"/>
      <family val="2"/>
      <scheme val="minor"/>
    </font>
    <font>
      <b/>
      <i/>
      <u/>
      <sz val="12"/>
      <color theme="1"/>
      <name val="Franklin Gothic Book"/>
      <family val="2"/>
    </font>
    <font>
      <b/>
      <i/>
      <u/>
      <sz val="12"/>
      <color rgb="FF000000"/>
      <name val="Franklin Gothic Book"/>
      <family val="2"/>
    </font>
    <font>
      <b/>
      <i/>
      <sz val="12"/>
      <color theme="1"/>
      <name val="Franklin Gothic Book"/>
      <family val="2"/>
    </font>
    <font>
      <u/>
      <sz val="12"/>
      <color theme="10"/>
      <name val="Franklin Gothic Book"/>
      <family val="2"/>
    </font>
    <font>
      <i/>
      <sz val="12"/>
      <name val="Franklin Gothic Book"/>
      <family val="2"/>
    </font>
    <font>
      <i/>
      <u/>
      <sz val="12"/>
      <color theme="10"/>
      <name val="Franklin Gothic Book"/>
      <family val="2"/>
    </font>
    <font>
      <i/>
      <u/>
      <sz val="12"/>
      <color rgb="FF000000"/>
      <name val="Franklin Gothic Book"/>
      <family val="2"/>
    </font>
    <font>
      <b/>
      <sz val="12"/>
      <color theme="0"/>
      <name val="Franklin Gothic Book"/>
      <family val="2"/>
    </font>
    <font>
      <b/>
      <sz val="12"/>
      <name val="Franklin Gothic Book"/>
      <family val="2"/>
    </font>
    <font>
      <b/>
      <u/>
      <sz val="12"/>
      <color rgb="FF0070C0"/>
      <name val="Franklin Gothic Book"/>
      <family val="2"/>
    </font>
    <font>
      <b/>
      <sz val="10.5"/>
      <name val="Franklin Gothic Book"/>
      <family val="2"/>
    </font>
    <font>
      <b/>
      <sz val="10"/>
      <color rgb="FF0076AF"/>
      <name val="Franklin Gothic Book"/>
      <family val="2"/>
    </font>
    <font>
      <b/>
      <sz val="14"/>
      <color rgb="FF0076AF"/>
      <name val="Franklin Gothic Book"/>
      <family val="2"/>
    </font>
    <font>
      <b/>
      <i/>
      <sz val="12"/>
      <name val="Franklin Gothic Book"/>
      <family val="2"/>
    </font>
    <font>
      <i/>
      <u/>
      <sz val="12"/>
      <name val="Franklin Gothic Book"/>
      <family val="2"/>
    </font>
    <font>
      <sz val="12"/>
      <name val="Franklin Gothic Book"/>
      <family val="2"/>
    </font>
    <font>
      <b/>
      <sz val="10.5"/>
      <color theme="1"/>
      <name val="Franklin Gothic Book"/>
      <family val="2"/>
    </font>
    <font>
      <i/>
      <sz val="10.5"/>
      <color theme="1"/>
      <name val="Franklin Gothic Book"/>
      <family val="2"/>
    </font>
    <font>
      <i/>
      <u/>
      <sz val="10.5"/>
      <color rgb="FF0076AF"/>
      <name val="Franklin Gothic Book"/>
      <family val="2"/>
    </font>
    <font>
      <i/>
      <sz val="10.5"/>
      <color rgb="FF7F7F7F"/>
      <name val="Franklin Gothic Book"/>
      <family val="2"/>
    </font>
    <font>
      <b/>
      <i/>
      <u/>
      <sz val="10.5"/>
      <color theme="1"/>
      <name val="Franklin Gothic Book"/>
      <family val="2"/>
    </font>
    <font>
      <sz val="10.5"/>
      <name val="Franklin Gothic Book"/>
      <family val="2"/>
    </font>
    <font>
      <u/>
      <sz val="10.5"/>
      <color rgb="FF0076AF"/>
      <name val="Franklin Gothic Book"/>
      <family val="2"/>
    </font>
    <font>
      <sz val="10.5"/>
      <color theme="10"/>
      <name val="Franklin Gothic Book"/>
      <family val="2"/>
    </font>
    <font>
      <i/>
      <sz val="10.5"/>
      <name val="Franklin Gothic Book"/>
      <family val="2"/>
    </font>
    <font>
      <b/>
      <sz val="10.5"/>
      <color theme="10"/>
      <name val="Franklin Gothic Book"/>
      <family val="2"/>
    </font>
    <font>
      <i/>
      <u/>
      <sz val="10.5"/>
      <name val="Franklin Gothic Book"/>
      <family val="2"/>
    </font>
    <font>
      <sz val="11"/>
      <color rgb="FFFF0000"/>
      <name val="Franklin Gothic Book"/>
      <family val="2"/>
    </font>
    <font>
      <sz val="12"/>
      <color rgb="FFFF0000"/>
      <name val="Calibri"/>
      <family val="2"/>
      <scheme val="minor"/>
    </font>
    <font>
      <i/>
      <sz val="11"/>
      <color rgb="FFFF0000"/>
      <name val="Franklin Gothic Book"/>
      <family val="2"/>
    </font>
  </fonts>
  <fills count="16">
    <fill>
      <patternFill patternType="none"/>
    </fill>
    <fill>
      <patternFill patternType="gray125"/>
    </fill>
    <fill>
      <patternFill patternType="solid">
        <fgColor theme="4" tint="0.79998168889431442"/>
        <bgColor indexed="64"/>
      </patternFill>
    </fill>
    <fill>
      <patternFill patternType="solid">
        <fgColor rgb="FFF6A70A"/>
        <bgColor indexed="64"/>
      </patternFill>
    </fill>
    <fill>
      <patternFill patternType="solid">
        <fgColor theme="0" tint="-0.249977111117893"/>
        <bgColor indexed="64"/>
      </patternFill>
    </fill>
    <fill>
      <patternFill patternType="solid">
        <fgColor rgb="FFFF7700"/>
        <bgColor indexed="64"/>
      </patternFill>
    </fill>
    <fill>
      <patternFill patternType="solid">
        <fgColor rgb="FFF7A516"/>
        <bgColor indexed="64"/>
      </patternFill>
    </fill>
    <fill>
      <patternFill patternType="solid">
        <fgColor theme="2"/>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165B89"/>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2F2F2"/>
        <bgColor theme="4" tint="0.79998168889431442"/>
      </patternFill>
    </fill>
  </fills>
  <borders count="68">
    <border>
      <left/>
      <right/>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dashed">
        <color indexed="64"/>
      </bottom>
      <diagonal/>
    </border>
    <border>
      <left style="dashed">
        <color indexed="64"/>
      </left>
      <right style="thin">
        <color indexed="64"/>
      </right>
      <top style="dashed">
        <color indexed="64"/>
      </top>
      <bottom/>
      <diagonal/>
    </border>
    <border>
      <left style="hair">
        <color auto="1"/>
      </left>
      <right style="hair">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bottom style="medium">
        <color indexed="64"/>
      </bottom>
      <diagonal/>
    </border>
    <border>
      <left/>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right/>
      <top/>
      <bottom style="medium">
        <color theme="0"/>
      </bottom>
      <diagonal/>
    </border>
    <border>
      <left/>
      <right/>
      <top style="medium">
        <color rgb="FF1BC2EE"/>
      </top>
      <bottom/>
      <diagonal/>
    </border>
    <border>
      <left/>
      <right/>
      <top style="medium">
        <color indexed="64"/>
      </top>
      <bottom/>
      <diagonal/>
    </border>
    <border>
      <left/>
      <right style="thin">
        <color theme="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top/>
      <bottom/>
      <diagonal/>
    </border>
    <border>
      <left/>
      <right style="thin">
        <color theme="0"/>
      </right>
      <top style="thin">
        <color indexed="64"/>
      </top>
      <bottom/>
      <diagonal/>
    </border>
    <border>
      <left style="thin">
        <color theme="0"/>
      </left>
      <right/>
      <top style="thin">
        <color indexed="64"/>
      </top>
      <bottom/>
      <diagonal/>
    </border>
    <border>
      <left/>
      <right style="thin">
        <color theme="0"/>
      </right>
      <top style="medium">
        <color indexed="64"/>
      </top>
      <bottom style="medium">
        <color indexed="64"/>
      </bottom>
      <diagonal/>
    </border>
    <border>
      <left style="thin">
        <color theme="0"/>
      </left>
      <right/>
      <top style="medium">
        <color auto="1"/>
      </top>
      <bottom style="medium">
        <color auto="1"/>
      </bottom>
      <diagonal/>
    </border>
    <border>
      <left style="thin">
        <color theme="0"/>
      </left>
      <right/>
      <top/>
      <bottom style="thin">
        <color indexed="64"/>
      </bottom>
      <diagonal/>
    </border>
    <border>
      <left/>
      <right/>
      <top style="medium">
        <color indexed="64"/>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rgb="FF1BC2E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hair">
        <color auto="1"/>
      </right>
      <top style="thin">
        <color indexed="64"/>
      </top>
      <bottom/>
      <diagonal/>
    </border>
    <border>
      <left/>
      <right style="hair">
        <color auto="1"/>
      </right>
      <top style="hair">
        <color auto="1"/>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thin">
        <color indexed="64"/>
      </bottom>
      <diagonal/>
    </border>
    <border>
      <left/>
      <right/>
      <top style="medium">
        <color indexed="64"/>
      </top>
      <bottom style="medium">
        <color rgb="FF188FBB"/>
      </bottom>
      <diagonal/>
    </border>
    <border>
      <left/>
      <right/>
      <top/>
      <bottom style="medium">
        <color rgb="FF0076AF"/>
      </bottom>
      <diagonal/>
    </border>
    <border>
      <left style="medium">
        <color indexed="64"/>
      </left>
      <right/>
      <top/>
      <bottom/>
      <diagonal/>
    </border>
    <border>
      <left/>
      <right/>
      <top style="medium">
        <color theme="0"/>
      </top>
      <bottom/>
      <diagonal/>
    </border>
  </borders>
  <cellStyleXfs count="9">
    <xf numFmtId="0" fontId="0" fillId="0" borderId="0"/>
    <xf numFmtId="0" fontId="4" fillId="0" borderId="0" applyNumberFormat="0" applyFill="0" applyBorder="0" applyAlignment="0" applyProtection="0"/>
    <xf numFmtId="0" fontId="2" fillId="0" borderId="0"/>
    <xf numFmtId="0" fontId="4" fillId="0" borderId="0" applyNumberFormat="0" applyFill="0" applyBorder="0" applyAlignment="0" applyProtection="0"/>
    <xf numFmtId="0" fontId="24" fillId="0" borderId="0" applyNumberFormat="0" applyFill="0" applyBorder="0" applyAlignment="0" applyProtection="0"/>
    <xf numFmtId="164" fontId="29" fillId="0" borderId="0" applyFont="0" applyFill="0" applyBorder="0" applyAlignment="0" applyProtection="0"/>
    <xf numFmtId="0" fontId="29" fillId="0" borderId="0"/>
    <xf numFmtId="0" fontId="37" fillId="0" borderId="0" applyNumberFormat="0" applyFill="0" applyBorder="0" applyAlignment="0" applyProtection="0"/>
    <xf numFmtId="43" fontId="2" fillId="0" borderId="0" applyFont="0" applyFill="0" applyBorder="0" applyAlignment="0" applyProtection="0"/>
  </cellStyleXfs>
  <cellXfs count="508">
    <xf numFmtId="0" fontId="0" fillId="0" borderId="0" xfId="0"/>
    <xf numFmtId="0" fontId="5" fillId="0" borderId="0" xfId="0" applyFont="1"/>
    <xf numFmtId="0" fontId="6" fillId="0" borderId="0" xfId="2" applyFont="1" applyFill="1" applyBorder="1" applyAlignment="1">
      <alignment horizontal="left" vertical="center"/>
    </xf>
    <xf numFmtId="0" fontId="7" fillId="0" borderId="0" xfId="2" applyFont="1" applyFill="1" applyBorder="1" applyAlignment="1">
      <alignment horizontal="left" vertical="center"/>
    </xf>
    <xf numFmtId="0" fontId="8" fillId="0" borderId="0" xfId="2" applyFont="1" applyFill="1" applyBorder="1" applyAlignment="1">
      <alignment horizontal="left" vertical="center"/>
    </xf>
    <xf numFmtId="0" fontId="6" fillId="0" borderId="0" xfId="2" applyFont="1" applyFill="1" applyAlignment="1">
      <alignment horizontal="left" vertical="center"/>
    </xf>
    <xf numFmtId="0" fontId="9" fillId="0" borderId="0" xfId="2" applyFont="1" applyFill="1" applyAlignment="1">
      <alignment horizontal="left" vertical="center"/>
    </xf>
    <xf numFmtId="0" fontId="10" fillId="3" borderId="3" xfId="2" applyFont="1" applyFill="1" applyBorder="1" applyAlignment="1">
      <alignment vertical="center" wrapText="1"/>
    </xf>
    <xf numFmtId="0" fontId="9" fillId="0" borderId="8" xfId="2" applyFont="1" applyFill="1" applyBorder="1" applyAlignment="1">
      <alignment horizontal="left" vertical="center"/>
    </xf>
    <xf numFmtId="0" fontId="10" fillId="3" borderId="8" xfId="2" applyFont="1" applyFill="1" applyBorder="1" applyAlignment="1">
      <alignment vertical="center" wrapText="1"/>
    </xf>
    <xf numFmtId="0" fontId="0" fillId="0" borderId="10" xfId="0" applyBorder="1"/>
    <xf numFmtId="0" fontId="9" fillId="0" borderId="10" xfId="2" applyFont="1" applyFill="1" applyBorder="1" applyAlignment="1">
      <alignment horizontal="left" vertical="center"/>
    </xf>
    <xf numFmtId="0" fontId="10" fillId="3" borderId="10" xfId="2" applyFont="1" applyFill="1" applyBorder="1" applyAlignment="1">
      <alignment vertical="center" wrapText="1"/>
    </xf>
    <xf numFmtId="0" fontId="9" fillId="0" borderId="7" xfId="2" applyFont="1" applyFill="1" applyBorder="1" applyAlignment="1">
      <alignment horizontal="left" vertical="center"/>
    </xf>
    <xf numFmtId="0" fontId="9" fillId="0" borderId="9" xfId="2" applyFont="1" applyFill="1" applyBorder="1" applyAlignment="1">
      <alignment horizontal="left" vertical="center"/>
    </xf>
    <xf numFmtId="0" fontId="0" fillId="0" borderId="0" xfId="0" applyAlignment="1">
      <alignment horizontal="left"/>
    </xf>
    <xf numFmtId="0" fontId="0" fillId="0" borderId="0" xfId="0" applyAlignment="1"/>
    <xf numFmtId="0" fontId="9" fillId="0" borderId="8" xfId="2" applyFont="1" applyFill="1" applyBorder="1" applyAlignment="1">
      <alignment vertical="center"/>
    </xf>
    <xf numFmtId="0" fontId="10" fillId="0" borderId="6" xfId="2" applyFont="1" applyFill="1" applyBorder="1" applyAlignment="1">
      <alignment horizontal="left" vertical="center" wrapText="1" indent="1"/>
    </xf>
    <xf numFmtId="0" fontId="10" fillId="0" borderId="8" xfId="2" applyFont="1" applyFill="1" applyBorder="1" applyAlignment="1">
      <alignment horizontal="left" vertical="center" wrapText="1" indent="1"/>
    </xf>
    <xf numFmtId="0" fontId="10" fillId="0" borderId="8" xfId="2" applyFont="1" applyFill="1" applyBorder="1" applyAlignment="1">
      <alignment horizontal="left" vertical="center" wrapText="1" indent="3"/>
    </xf>
    <xf numFmtId="0" fontId="12" fillId="0" borderId="6" xfId="1" applyFont="1" applyFill="1" applyBorder="1" applyAlignment="1">
      <alignment horizontal="left" vertical="center" wrapText="1"/>
    </xf>
    <xf numFmtId="0" fontId="9" fillId="0" borderId="8" xfId="2" applyFont="1" applyFill="1" applyBorder="1" applyAlignment="1">
      <alignment vertical="center" wrapText="1"/>
    </xf>
    <xf numFmtId="0" fontId="9" fillId="0" borderId="8" xfId="2" applyFont="1" applyFill="1" applyBorder="1" applyAlignment="1">
      <alignment horizontal="left" vertical="center" wrapText="1"/>
    </xf>
    <xf numFmtId="0" fontId="10" fillId="0" borderId="8" xfId="2" applyFont="1" applyFill="1" applyBorder="1" applyAlignment="1">
      <alignment vertical="center" wrapText="1"/>
    </xf>
    <xf numFmtId="0" fontId="20" fillId="0" borderId="0" xfId="2" applyFont="1" applyFill="1" applyBorder="1" applyAlignment="1">
      <alignment horizontal="left" vertical="center" wrapText="1"/>
    </xf>
    <xf numFmtId="0" fontId="20" fillId="0" borderId="0" xfId="2" applyFont="1" applyFill="1" applyAlignment="1">
      <alignment horizontal="left" vertical="center" wrapText="1"/>
    </xf>
    <xf numFmtId="0" fontId="20" fillId="0" borderId="11" xfId="2" applyFont="1" applyFill="1" applyBorder="1" applyAlignment="1">
      <alignment horizontal="left" vertical="center" wrapText="1"/>
    </xf>
    <xf numFmtId="0" fontId="21" fillId="4" borderId="11" xfId="2" applyFont="1" applyFill="1" applyBorder="1" applyAlignment="1">
      <alignment horizontal="left" vertical="center" wrapText="1"/>
    </xf>
    <xf numFmtId="0" fontId="9" fillId="2" borderId="8" xfId="2" applyFont="1" applyFill="1" applyBorder="1" applyAlignment="1">
      <alignment vertical="center"/>
    </xf>
    <xf numFmtId="0" fontId="6" fillId="0" borderId="8" xfId="2" applyFont="1" applyFill="1" applyBorder="1" applyAlignment="1">
      <alignment horizontal="left" vertical="center"/>
    </xf>
    <xf numFmtId="0" fontId="9" fillId="5" borderId="8" xfId="2" applyFont="1" applyFill="1" applyBorder="1" applyAlignment="1">
      <alignment horizontal="left" vertical="center"/>
    </xf>
    <xf numFmtId="0" fontId="20" fillId="0" borderId="8" xfId="2" applyFont="1" applyFill="1" applyBorder="1" applyAlignment="1">
      <alignment horizontal="left" vertical="center" wrapText="1"/>
    </xf>
    <xf numFmtId="0" fontId="9" fillId="5" borderId="10" xfId="2" applyFont="1" applyFill="1" applyBorder="1" applyAlignment="1">
      <alignment horizontal="left" vertical="center"/>
    </xf>
    <xf numFmtId="0" fontId="0" fillId="0" borderId="8" xfId="0" applyBorder="1"/>
    <xf numFmtId="0" fontId="0" fillId="0" borderId="8" xfId="0" applyBorder="1" applyAlignment="1">
      <alignment vertical="center"/>
    </xf>
    <xf numFmtId="0" fontId="17" fillId="0" borderId="0" xfId="2" applyFont="1" applyFill="1" applyBorder="1" applyAlignment="1">
      <alignment horizontal="left" vertical="center" wrapText="1"/>
    </xf>
    <xf numFmtId="0" fontId="21" fillId="4" borderId="0" xfId="2" applyFont="1" applyFill="1" applyBorder="1" applyAlignment="1">
      <alignment horizontal="left" vertical="center" wrapText="1"/>
    </xf>
    <xf numFmtId="0" fontId="3" fillId="0" borderId="0" xfId="0" applyFont="1"/>
    <xf numFmtId="0" fontId="6" fillId="0" borderId="6" xfId="2" applyFont="1" applyFill="1" applyBorder="1" applyAlignment="1">
      <alignment horizontal="left" vertical="center" wrapText="1"/>
    </xf>
    <xf numFmtId="0" fontId="8" fillId="0" borderId="6" xfId="2" applyFont="1" applyFill="1" applyBorder="1" applyAlignment="1">
      <alignment horizontal="left" vertical="center" wrapText="1"/>
    </xf>
    <xf numFmtId="0" fontId="7" fillId="0" borderId="8" xfId="2" applyFont="1" applyFill="1" applyBorder="1" applyAlignment="1">
      <alignment horizontal="left" vertical="center"/>
    </xf>
    <xf numFmtId="0" fontId="8" fillId="0" borderId="8" xfId="2" applyFont="1" applyFill="1" applyBorder="1" applyAlignment="1">
      <alignment horizontal="left" vertical="center"/>
    </xf>
    <xf numFmtId="0" fontId="9" fillId="2" borderId="8" xfId="2" applyFont="1" applyFill="1" applyBorder="1" applyAlignment="1">
      <alignment horizontal="left" vertical="center"/>
    </xf>
    <xf numFmtId="0" fontId="6" fillId="0" borderId="10" xfId="2" applyFont="1" applyFill="1" applyBorder="1" applyAlignment="1">
      <alignment horizontal="left" vertical="center"/>
    </xf>
    <xf numFmtId="0" fontId="6" fillId="0" borderId="5" xfId="2" applyFont="1" applyFill="1" applyBorder="1" applyAlignment="1">
      <alignment horizontal="left" vertical="center"/>
    </xf>
    <xf numFmtId="0" fontId="7" fillId="0" borderId="6" xfId="2" applyFont="1" applyFill="1" applyBorder="1" applyAlignment="1">
      <alignment horizontal="left" vertical="center"/>
    </xf>
    <xf numFmtId="0" fontId="6" fillId="0" borderId="6" xfId="2" applyFont="1" applyFill="1" applyBorder="1" applyAlignment="1">
      <alignment horizontal="left" vertical="center"/>
    </xf>
    <xf numFmtId="0" fontId="11" fillId="0" borderId="8" xfId="1" applyFont="1" applyFill="1" applyBorder="1" applyAlignment="1">
      <alignment horizontal="left" vertical="center" wrapText="1" indent="1"/>
    </xf>
    <xf numFmtId="0" fontId="11" fillId="0" borderId="8" xfId="1" applyFont="1" applyFill="1" applyBorder="1" applyAlignment="1">
      <alignment horizontal="left" vertical="center" wrapText="1" indent="2"/>
    </xf>
    <xf numFmtId="0" fontId="6" fillId="0" borderId="7" xfId="2" applyFont="1" applyFill="1" applyBorder="1" applyAlignment="1">
      <alignment horizontal="left" vertical="center"/>
    </xf>
    <xf numFmtId="0" fontId="19" fillId="0" borderId="8" xfId="2" applyFont="1" applyFill="1" applyBorder="1" applyAlignment="1">
      <alignment horizontal="left" vertical="center" wrapText="1"/>
    </xf>
    <xf numFmtId="0" fontId="21" fillId="4" borderId="8" xfId="2" applyFont="1" applyFill="1" applyBorder="1" applyAlignment="1">
      <alignment horizontal="left" vertical="center" wrapText="1"/>
    </xf>
    <xf numFmtId="0" fontId="11" fillId="0" borderId="10" xfId="1" applyFont="1" applyFill="1" applyBorder="1" applyAlignment="1">
      <alignment horizontal="left" vertical="center" wrapText="1" indent="1"/>
    </xf>
    <xf numFmtId="0" fontId="11" fillId="0" borderId="8" xfId="1" applyFont="1" applyFill="1" applyBorder="1" applyAlignment="1">
      <alignment horizontal="left" vertical="center" wrapText="1" indent="3"/>
    </xf>
    <xf numFmtId="0" fontId="0" fillId="0" borderId="9" xfId="0" applyBorder="1"/>
    <xf numFmtId="0" fontId="0" fillId="0" borderId="9" xfId="0" applyFill="1" applyBorder="1"/>
    <xf numFmtId="0" fontId="0" fillId="0" borderId="10" xfId="0" applyFill="1" applyBorder="1"/>
    <xf numFmtId="0" fontId="11" fillId="0" borderId="10" xfId="1" applyFont="1" applyFill="1" applyBorder="1" applyAlignment="1">
      <alignment horizontal="left" vertical="center" wrapText="1" indent="3"/>
    </xf>
    <xf numFmtId="0" fontId="20" fillId="0" borderId="10" xfId="2" applyFont="1" applyFill="1" applyBorder="1" applyAlignment="1">
      <alignment horizontal="left" vertical="center" wrapText="1"/>
    </xf>
    <xf numFmtId="0" fontId="10" fillId="0" borderId="8" xfId="2" applyFont="1" applyFill="1" applyBorder="1" applyAlignment="1">
      <alignment horizontal="left" vertical="center" indent="1"/>
    </xf>
    <xf numFmtId="0" fontId="10" fillId="0" borderId="8" xfId="2" applyFont="1" applyFill="1" applyBorder="1" applyAlignment="1">
      <alignment horizontal="left" vertical="center" indent="3"/>
    </xf>
    <xf numFmtId="0" fontId="13" fillId="3" borderId="8" xfId="2" applyFont="1" applyFill="1" applyBorder="1" applyAlignment="1">
      <alignment vertical="center"/>
    </xf>
    <xf numFmtId="0" fontId="11" fillId="0" borderId="8" xfId="1" applyFont="1" applyFill="1" applyBorder="1" applyAlignment="1">
      <alignment horizontal="left" vertical="center" wrapText="1"/>
    </xf>
    <xf numFmtId="0" fontId="8" fillId="0" borderId="5" xfId="2" applyFont="1" applyFill="1" applyBorder="1" applyAlignment="1">
      <alignment horizontal="left" vertical="center"/>
    </xf>
    <xf numFmtId="0" fontId="8" fillId="0" borderId="7" xfId="2" applyFont="1" applyFill="1" applyBorder="1" applyAlignment="1">
      <alignment horizontal="left" vertical="center"/>
    </xf>
    <xf numFmtId="0" fontId="17" fillId="0" borderId="7" xfId="2" applyFont="1" applyFill="1" applyBorder="1" applyAlignment="1">
      <alignment horizontal="left" vertical="center"/>
    </xf>
    <xf numFmtId="0" fontId="9" fillId="0" borderId="13" xfId="2" applyFont="1" applyFill="1" applyBorder="1" applyAlignment="1">
      <alignment horizontal="left" vertical="center"/>
    </xf>
    <xf numFmtId="0" fontId="9" fillId="0" borderId="14" xfId="2" applyFont="1" applyFill="1" applyBorder="1" applyAlignment="1">
      <alignment horizontal="left" vertical="center"/>
    </xf>
    <xf numFmtId="0" fontId="20" fillId="0" borderId="14" xfId="2" applyFont="1" applyFill="1" applyBorder="1" applyAlignment="1">
      <alignment horizontal="left" vertical="center" wrapText="1"/>
    </xf>
    <xf numFmtId="0" fontId="10" fillId="3" borderId="14" xfId="2" applyFont="1" applyFill="1" applyBorder="1" applyAlignment="1">
      <alignment vertical="center" wrapText="1"/>
    </xf>
    <xf numFmtId="0" fontId="0" fillId="0" borderId="14" xfId="0" applyBorder="1"/>
    <xf numFmtId="0" fontId="9" fillId="5" borderId="14" xfId="2" applyFont="1" applyFill="1" applyBorder="1" applyAlignment="1">
      <alignment horizontal="left" vertical="center"/>
    </xf>
    <xf numFmtId="0" fontId="11" fillId="0" borderId="14" xfId="1" applyFont="1" applyFill="1" applyBorder="1" applyAlignment="1">
      <alignment horizontal="left" vertical="center" wrapText="1" indent="3"/>
    </xf>
    <xf numFmtId="0" fontId="13" fillId="0" borderId="8" xfId="2" applyFont="1" applyFill="1" applyBorder="1" applyAlignment="1">
      <alignment horizontal="left" vertical="center" wrapText="1"/>
    </xf>
    <xf numFmtId="0" fontId="0" fillId="0" borderId="7" xfId="0" applyBorder="1"/>
    <xf numFmtId="0" fontId="9" fillId="0" borderId="7" xfId="0" applyFont="1" applyBorder="1"/>
    <xf numFmtId="0" fontId="9" fillId="0" borderId="8" xfId="0" applyFont="1" applyBorder="1"/>
    <xf numFmtId="0" fontId="20" fillId="0" borderId="8" xfId="2" applyFont="1" applyFill="1" applyBorder="1" applyAlignment="1">
      <alignment horizontal="left" vertical="center"/>
    </xf>
    <xf numFmtId="0" fontId="9" fillId="0" borderId="8" xfId="0" applyFont="1" applyBorder="1" applyAlignment="1">
      <alignment wrapText="1"/>
    </xf>
    <xf numFmtId="0" fontId="10" fillId="0" borderId="8" xfId="2" applyFont="1" applyFill="1" applyBorder="1" applyAlignment="1">
      <alignment horizontal="left" vertical="center" wrapText="1"/>
    </xf>
    <xf numFmtId="0" fontId="0" fillId="0" borderId="10" xfId="0" applyBorder="1" applyAlignment="1">
      <alignment wrapText="1"/>
    </xf>
    <xf numFmtId="0" fontId="10" fillId="0" borderId="14" xfId="2" applyFont="1" applyFill="1" applyBorder="1" applyAlignment="1">
      <alignment horizontal="left" vertical="center" wrapText="1"/>
    </xf>
    <xf numFmtId="0" fontId="11" fillId="6" borderId="8" xfId="1" applyFont="1" applyFill="1" applyBorder="1" applyAlignment="1">
      <alignment horizontal="left" vertical="center" wrapText="1" indent="3"/>
    </xf>
    <xf numFmtId="0" fontId="3" fillId="0" borderId="7" xfId="0" applyFont="1" applyFill="1" applyBorder="1" applyAlignment="1">
      <alignment horizontal="left" vertical="center" wrapText="1"/>
    </xf>
    <xf numFmtId="0" fontId="3" fillId="0" borderId="7" xfId="0" applyFont="1" applyBorder="1"/>
    <xf numFmtId="0" fontId="3" fillId="0" borderId="9" xfId="0" applyFont="1" applyBorder="1"/>
    <xf numFmtId="0" fontId="21" fillId="0" borderId="8" xfId="2" applyFont="1" applyFill="1" applyBorder="1" applyAlignment="1">
      <alignment horizontal="left" vertical="center" wrapText="1"/>
    </xf>
    <xf numFmtId="0" fontId="0" fillId="0" borderId="8" xfId="0" applyFill="1" applyBorder="1"/>
    <xf numFmtId="0" fontId="7" fillId="0" borderId="6" xfId="2" applyFont="1" applyFill="1" applyBorder="1" applyAlignment="1">
      <alignment horizontal="left" vertical="center" wrapText="1"/>
    </xf>
    <xf numFmtId="0" fontId="10" fillId="0" borderId="8" xfId="2" applyFont="1" applyFill="1" applyBorder="1" applyAlignment="1">
      <alignment vertical="center"/>
    </xf>
    <xf numFmtId="0" fontId="18" fillId="0" borderId="8" xfId="0" applyFont="1" applyBorder="1" applyAlignment="1">
      <alignment vertical="center"/>
    </xf>
    <xf numFmtId="0" fontId="18" fillId="0" borderId="8" xfId="0" applyFont="1" applyBorder="1" applyAlignment="1">
      <alignment vertical="center" wrapText="1"/>
    </xf>
    <xf numFmtId="0" fontId="9" fillId="0" borderId="8" xfId="0" applyFont="1" applyBorder="1" applyAlignment="1">
      <alignment vertical="center"/>
    </xf>
    <xf numFmtId="0" fontId="3" fillId="0" borderId="7" xfId="0" applyFont="1" applyFill="1" applyBorder="1" applyAlignment="1">
      <alignment vertical="center"/>
    </xf>
    <xf numFmtId="0" fontId="0" fillId="0" borderId="8" xfId="0" applyFill="1" applyBorder="1" applyAlignment="1">
      <alignment vertical="center"/>
    </xf>
    <xf numFmtId="0" fontId="3" fillId="0" borderId="7" xfId="0" applyFont="1" applyBorder="1" applyAlignment="1">
      <alignment vertical="center"/>
    </xf>
    <xf numFmtId="0" fontId="0" fillId="0" borderId="10" xfId="0" applyBorder="1" applyAlignment="1">
      <alignment horizontal="left"/>
    </xf>
    <xf numFmtId="0" fontId="0" fillId="0" borderId="7" xfId="0" applyFill="1" applyBorder="1"/>
    <xf numFmtId="0" fontId="0" fillId="0" borderId="10" xfId="0" applyBorder="1" applyAlignment="1"/>
    <xf numFmtId="0" fontId="10" fillId="3" borderId="8" xfId="2" applyFont="1" applyFill="1" applyBorder="1" applyAlignment="1">
      <alignment horizontal="center" vertical="center" wrapText="1"/>
    </xf>
    <xf numFmtId="0" fontId="9" fillId="0" borderId="8" xfId="2" applyFont="1" applyFill="1" applyBorder="1" applyAlignment="1">
      <alignment horizontal="center" vertical="center"/>
    </xf>
    <xf numFmtId="0" fontId="9" fillId="0" borderId="0" xfId="2" applyFont="1" applyFill="1" applyBorder="1" applyAlignment="1">
      <alignment horizontal="left" vertical="center"/>
    </xf>
    <xf numFmtId="0" fontId="10" fillId="0" borderId="29" xfId="2" applyFont="1" applyFill="1" applyBorder="1" applyAlignment="1" applyProtection="1">
      <alignment vertical="center"/>
      <protection locked="0"/>
    </xf>
    <xf numFmtId="0" fontId="18" fillId="0" borderId="30" xfId="2" applyFont="1" applyFill="1" applyBorder="1" applyAlignment="1">
      <alignment horizontal="left" vertical="center"/>
    </xf>
    <xf numFmtId="0" fontId="10" fillId="0" borderId="31" xfId="2" applyFont="1" applyFill="1" applyBorder="1" applyAlignment="1">
      <alignment vertical="center"/>
    </xf>
    <xf numFmtId="0" fontId="18" fillId="0" borderId="32" xfId="2" applyFont="1" applyFill="1" applyBorder="1" applyAlignment="1">
      <alignment horizontal="left" vertical="center"/>
    </xf>
    <xf numFmtId="0" fontId="9" fillId="0" borderId="0" xfId="2" applyFont="1" applyFill="1" applyBorder="1" applyAlignment="1">
      <alignment horizontal="right" vertical="center"/>
    </xf>
    <xf numFmtId="0" fontId="42" fillId="0" borderId="0" xfId="2" applyFont="1" applyFill="1" applyAlignment="1">
      <alignment horizontal="left" vertical="center"/>
    </xf>
    <xf numFmtId="0" fontId="42" fillId="0" borderId="0" xfId="2" applyFont="1" applyFill="1" applyBorder="1" applyAlignment="1">
      <alignment horizontal="left" vertical="center"/>
    </xf>
    <xf numFmtId="0" fontId="43" fillId="0" borderId="0" xfId="2" applyFont="1" applyFill="1" applyAlignment="1">
      <alignment horizontal="left" vertical="center"/>
    </xf>
    <xf numFmtId="0" fontId="43" fillId="0" borderId="0" xfId="2" applyFont="1" applyFill="1" applyBorder="1" applyAlignment="1">
      <alignment horizontal="left" vertical="center"/>
    </xf>
    <xf numFmtId="0" fontId="44" fillId="0" borderId="0" xfId="2" applyFont="1" applyFill="1" applyBorder="1" applyAlignment="1">
      <alignment horizontal="left" vertical="center"/>
    </xf>
    <xf numFmtId="0" fontId="44" fillId="3" borderId="41" xfId="2" applyFont="1" applyFill="1" applyBorder="1" applyAlignment="1">
      <alignment horizontal="left" vertical="center"/>
    </xf>
    <xf numFmtId="0" fontId="9" fillId="9" borderId="0" xfId="2" applyFont="1" applyFill="1" applyAlignment="1">
      <alignment horizontal="left" vertical="center"/>
    </xf>
    <xf numFmtId="0" fontId="45" fillId="2" borderId="41" xfId="2" applyFont="1" applyFill="1" applyBorder="1" applyAlignment="1">
      <alignment horizontal="left" vertical="center"/>
    </xf>
    <xf numFmtId="0" fontId="45" fillId="0" borderId="41" xfId="2" applyFont="1" applyFill="1" applyBorder="1" applyAlignment="1">
      <alignment horizontal="left" vertical="center"/>
    </xf>
    <xf numFmtId="0" fontId="43" fillId="0" borderId="0" xfId="2" quotePrefix="1" applyFont="1" applyFill="1" applyBorder="1" applyAlignment="1">
      <alignment horizontal="left" vertical="center"/>
    </xf>
    <xf numFmtId="0" fontId="27" fillId="0" borderId="0" xfId="2" applyFont="1" applyFill="1" applyBorder="1" applyAlignment="1" applyProtection="1">
      <alignment vertical="center"/>
      <protection locked="0"/>
    </xf>
    <xf numFmtId="0" fontId="43" fillId="0" borderId="0" xfId="2" applyFont="1" applyFill="1" applyBorder="1" applyAlignment="1">
      <alignment vertical="center"/>
    </xf>
    <xf numFmtId="0" fontId="46" fillId="0" borderId="0" xfId="2" applyFont="1" applyFill="1" applyAlignment="1">
      <alignment horizontal="left" vertical="center"/>
    </xf>
    <xf numFmtId="0" fontId="46" fillId="0" borderId="0" xfId="2" applyFont="1" applyFill="1" applyBorder="1" applyAlignment="1">
      <alignment horizontal="left" vertical="center"/>
    </xf>
    <xf numFmtId="0" fontId="7" fillId="0" borderId="30" xfId="2" applyFont="1" applyFill="1" applyBorder="1" applyAlignment="1" applyProtection="1">
      <alignment horizontal="left" vertical="center"/>
      <protection locked="0"/>
    </xf>
    <xf numFmtId="0" fontId="6" fillId="0" borderId="30" xfId="2" applyFont="1" applyFill="1" applyBorder="1" applyAlignment="1">
      <alignment horizontal="left" vertical="center"/>
    </xf>
    <xf numFmtId="0" fontId="7" fillId="0" borderId="30" xfId="2" applyFont="1" applyFill="1" applyBorder="1" applyAlignment="1">
      <alignment horizontal="left" vertical="center"/>
    </xf>
    <xf numFmtId="0" fontId="8" fillId="0" borderId="30" xfId="2" applyFont="1" applyFill="1" applyBorder="1" applyAlignment="1">
      <alignment horizontal="left" vertical="center"/>
    </xf>
    <xf numFmtId="0" fontId="47" fillId="0" borderId="36" xfId="2" applyFont="1" applyFill="1" applyBorder="1" applyAlignment="1">
      <alignment vertical="center"/>
    </xf>
    <xf numFmtId="0" fontId="19" fillId="0" borderId="29" xfId="2" applyFont="1" applyFill="1" applyBorder="1" applyAlignment="1" applyProtection="1">
      <alignment vertical="center"/>
      <protection locked="0"/>
    </xf>
    <xf numFmtId="0" fontId="9" fillId="0" borderId="30" xfId="2" applyFont="1" applyFill="1" applyBorder="1" applyAlignment="1">
      <alignment horizontal="left" vertical="center"/>
    </xf>
    <xf numFmtId="0" fontId="10" fillId="0" borderId="30" xfId="2" applyFont="1" applyFill="1" applyBorder="1" applyAlignment="1">
      <alignment horizontal="left" vertical="center"/>
    </xf>
    <xf numFmtId="0" fontId="48" fillId="0" borderId="0" xfId="2" applyFont="1" applyFill="1" applyAlignment="1">
      <alignment horizontal="left" vertical="center"/>
    </xf>
    <xf numFmtId="0" fontId="48" fillId="0" borderId="0" xfId="2" applyFont="1" applyFill="1" applyBorder="1" applyAlignment="1">
      <alignment horizontal="left" vertical="center"/>
    </xf>
    <xf numFmtId="0" fontId="10" fillId="0" borderId="36" xfId="2" applyFont="1" applyFill="1" applyBorder="1" applyAlignment="1" applyProtection="1">
      <alignment horizontal="left" vertical="center" indent="2"/>
      <protection locked="0"/>
    </xf>
    <xf numFmtId="0" fontId="10" fillId="3" borderId="42" xfId="2" applyFont="1" applyFill="1" applyBorder="1" applyAlignment="1">
      <alignment vertical="center"/>
    </xf>
    <xf numFmtId="0" fontId="18" fillId="2" borderId="43" xfId="2" applyFont="1" applyFill="1" applyBorder="1" applyAlignment="1">
      <alignment horizontal="left" vertical="center"/>
    </xf>
    <xf numFmtId="0" fontId="10" fillId="0" borderId="42" xfId="2" applyFont="1" applyFill="1" applyBorder="1" applyAlignment="1">
      <alignment vertical="center"/>
    </xf>
    <xf numFmtId="0" fontId="10" fillId="0" borderId="29" xfId="2" applyFont="1" applyFill="1" applyBorder="1" applyAlignment="1" applyProtection="1">
      <alignment horizontal="left" vertical="center" indent="2"/>
      <protection locked="0"/>
    </xf>
    <xf numFmtId="0" fontId="18" fillId="2" borderId="32" xfId="2" applyFont="1" applyFill="1" applyBorder="1" applyAlignment="1">
      <alignment horizontal="left" vertical="center"/>
    </xf>
    <xf numFmtId="166" fontId="10" fillId="3" borderId="42" xfId="2" applyNumberFormat="1" applyFont="1" applyFill="1" applyBorder="1" applyAlignment="1">
      <alignment vertical="center"/>
    </xf>
    <xf numFmtId="0" fontId="9" fillId="10" borderId="40" xfId="2" applyFont="1" applyFill="1" applyBorder="1" applyAlignment="1">
      <alignment horizontal="left" vertical="center"/>
    </xf>
    <xf numFmtId="0" fontId="10" fillId="0" borderId="36" xfId="2" applyFont="1" applyFill="1" applyBorder="1" applyAlignment="1" applyProtection="1">
      <alignment horizontal="left" vertical="center" wrapText="1" indent="2"/>
      <protection locked="0"/>
    </xf>
    <xf numFmtId="0" fontId="10" fillId="3" borderId="0" xfId="2" applyFont="1" applyFill="1" applyBorder="1" applyAlignment="1">
      <alignment vertical="center"/>
    </xf>
    <xf numFmtId="166" fontId="10" fillId="3" borderId="0" xfId="2" applyNumberFormat="1" applyFont="1" applyFill="1" applyBorder="1" applyAlignment="1">
      <alignment vertical="center"/>
    </xf>
    <xf numFmtId="0" fontId="49" fillId="3" borderId="27" xfId="2" applyFont="1" applyFill="1" applyBorder="1" applyAlignment="1">
      <alignment vertical="center"/>
    </xf>
    <xf numFmtId="0" fontId="10" fillId="0" borderId="44" xfId="2" applyFont="1" applyFill="1" applyBorder="1" applyAlignment="1" applyProtection="1">
      <alignment horizontal="left" vertical="center" wrapText="1" indent="2"/>
      <protection locked="0"/>
    </xf>
    <xf numFmtId="0" fontId="18" fillId="0" borderId="24" xfId="2" applyFont="1" applyFill="1" applyBorder="1" applyAlignment="1">
      <alignment horizontal="left" vertical="center"/>
    </xf>
    <xf numFmtId="0" fontId="18" fillId="2" borderId="24" xfId="2" applyFont="1" applyFill="1" applyBorder="1" applyAlignment="1">
      <alignment horizontal="left" vertical="center"/>
    </xf>
    <xf numFmtId="0" fontId="18" fillId="2" borderId="0" xfId="2" applyFont="1" applyFill="1" applyBorder="1" applyAlignment="1">
      <alignment horizontal="left" vertical="center"/>
    </xf>
    <xf numFmtId="0" fontId="18" fillId="0" borderId="44" xfId="2" applyFont="1" applyFill="1" applyBorder="1" applyAlignment="1">
      <alignment horizontal="left" vertical="center"/>
    </xf>
    <xf numFmtId="0" fontId="18" fillId="2" borderId="45" xfId="2" applyFont="1" applyFill="1" applyBorder="1" applyAlignment="1">
      <alignment horizontal="left" vertical="center"/>
    </xf>
    <xf numFmtId="0" fontId="25" fillId="3" borderId="30" xfId="3" applyFont="1" applyFill="1" applyBorder="1" applyAlignment="1">
      <alignment vertical="center"/>
    </xf>
    <xf numFmtId="0" fontId="50" fillId="2" borderId="30" xfId="2" applyFont="1" applyFill="1" applyBorder="1" applyAlignment="1">
      <alignment vertical="center"/>
    </xf>
    <xf numFmtId="0" fontId="26" fillId="0" borderId="46" xfId="4" applyFont="1" applyFill="1" applyBorder="1" applyAlignment="1" applyProtection="1">
      <alignment vertical="center"/>
      <protection locked="0"/>
    </xf>
    <xf numFmtId="0" fontId="9" fillId="0" borderId="47" xfId="2" applyFont="1" applyFill="1" applyBorder="1" applyAlignment="1">
      <alignment horizontal="left" vertical="center"/>
    </xf>
    <xf numFmtId="0" fontId="10" fillId="0" borderId="0" xfId="2" applyFont="1" applyFill="1" applyBorder="1" applyAlignment="1">
      <alignment vertical="center"/>
    </xf>
    <xf numFmtId="0" fontId="9" fillId="0" borderId="40" xfId="2" applyFont="1" applyFill="1" applyBorder="1" applyAlignment="1">
      <alignment horizontal="left" vertical="center"/>
    </xf>
    <xf numFmtId="0" fontId="50" fillId="0" borderId="0" xfId="2" applyFont="1" applyFill="1" applyBorder="1" applyAlignment="1">
      <alignment vertical="center"/>
    </xf>
    <xf numFmtId="0" fontId="47" fillId="0" borderId="0" xfId="2" applyFont="1" applyFill="1" applyBorder="1" applyAlignment="1">
      <alignment vertical="center"/>
    </xf>
    <xf numFmtId="0" fontId="10" fillId="0" borderId="0" xfId="2" applyFont="1" applyFill="1" applyBorder="1" applyAlignment="1">
      <alignment horizontal="left" vertical="center" indent="1"/>
    </xf>
    <xf numFmtId="0" fontId="10" fillId="3" borderId="35" xfId="2" applyFont="1" applyFill="1" applyBorder="1" applyAlignment="1">
      <alignment vertical="center" wrapText="1"/>
    </xf>
    <xf numFmtId="0" fontId="50" fillId="2" borderId="35" xfId="2" applyFont="1" applyFill="1" applyBorder="1" applyAlignment="1">
      <alignment vertical="center"/>
    </xf>
    <xf numFmtId="0" fontId="10" fillId="0" borderId="30" xfId="2" applyFont="1" applyFill="1" applyBorder="1" applyAlignment="1">
      <alignment horizontal="left" vertical="center" indent="1"/>
    </xf>
    <xf numFmtId="0" fontId="50" fillId="2" borderId="0" xfId="2" applyFont="1" applyFill="1" applyBorder="1" applyAlignment="1">
      <alignment vertical="center"/>
    </xf>
    <xf numFmtId="0" fontId="13" fillId="0" borderId="36" xfId="2" applyFont="1" applyFill="1" applyBorder="1" applyAlignment="1" applyProtection="1">
      <alignment horizontal="left" vertical="center" indent="2"/>
      <protection locked="0"/>
    </xf>
    <xf numFmtId="0" fontId="10" fillId="0" borderId="36" xfId="2" applyFont="1" applyFill="1" applyBorder="1" applyAlignment="1" applyProtection="1">
      <alignment horizontal="left" vertical="center" indent="4"/>
      <protection locked="0"/>
    </xf>
    <xf numFmtId="0" fontId="10" fillId="0" borderId="36" xfId="2" applyFont="1" applyFill="1" applyBorder="1" applyAlignment="1" applyProtection="1">
      <alignment horizontal="left" vertical="center" indent="6"/>
      <protection locked="0"/>
    </xf>
    <xf numFmtId="0" fontId="18" fillId="0" borderId="48" xfId="2" applyFont="1" applyFill="1" applyBorder="1" applyAlignment="1">
      <alignment horizontal="left" vertical="center"/>
    </xf>
    <xf numFmtId="0" fontId="18" fillId="2" borderId="27" xfId="2" applyFont="1" applyFill="1" applyBorder="1" applyAlignment="1">
      <alignment horizontal="left" vertical="center"/>
    </xf>
    <xf numFmtId="0" fontId="51" fillId="0" borderId="24" xfId="4" applyFont="1" applyFill="1" applyBorder="1" applyAlignment="1" applyProtection="1">
      <alignment horizontal="left" vertical="center" indent="2"/>
      <protection locked="0"/>
    </xf>
    <xf numFmtId="0" fontId="10" fillId="3" borderId="24" xfId="2" applyFont="1" applyFill="1" applyBorder="1" applyAlignment="1">
      <alignment vertical="center"/>
    </xf>
    <xf numFmtId="0" fontId="10" fillId="0" borderId="0" xfId="2" applyFont="1" applyFill="1" applyBorder="1" applyAlignment="1" applyProtection="1">
      <alignment horizontal="left" vertical="center" indent="4"/>
      <protection locked="0"/>
    </xf>
    <xf numFmtId="167" fontId="10" fillId="3" borderId="0" xfId="5" applyNumberFormat="1" applyFont="1" applyFill="1" applyBorder="1" applyAlignment="1">
      <alignment vertical="center"/>
    </xf>
    <xf numFmtId="0" fontId="10" fillId="0" borderId="30" xfId="2" applyFont="1" applyFill="1" applyBorder="1" applyAlignment="1" applyProtection="1">
      <alignment horizontal="left" vertical="center" indent="4"/>
      <protection locked="0"/>
    </xf>
    <xf numFmtId="0" fontId="35" fillId="3" borderId="30" xfId="3" applyFont="1" applyFill="1" applyBorder="1" applyAlignment="1">
      <alignment vertical="center" wrapText="1"/>
    </xf>
    <xf numFmtId="0" fontId="18" fillId="2" borderId="30" xfId="2" applyFont="1" applyFill="1" applyBorder="1" applyAlignment="1">
      <alignment horizontal="left" vertical="center"/>
    </xf>
    <xf numFmtId="0" fontId="26" fillId="0" borderId="29" xfId="4" applyFont="1" applyFill="1" applyBorder="1" applyAlignment="1" applyProtection="1">
      <alignment horizontal="left" vertical="center" wrapText="1"/>
      <protection locked="0"/>
    </xf>
    <xf numFmtId="0" fontId="10" fillId="0" borderId="30" xfId="2" applyFont="1" applyFill="1" applyBorder="1" applyAlignment="1">
      <alignment vertical="center"/>
    </xf>
    <xf numFmtId="0" fontId="10" fillId="0" borderId="29" xfId="2" applyFont="1" applyFill="1" applyBorder="1" applyAlignment="1" applyProtection="1">
      <alignment horizontal="left" vertical="center" indent="4"/>
      <protection locked="0"/>
    </xf>
    <xf numFmtId="0" fontId="19" fillId="0" borderId="47" xfId="2" applyFont="1" applyFill="1" applyBorder="1" applyAlignment="1" applyProtection="1">
      <alignment vertical="center"/>
      <protection locked="0"/>
    </xf>
    <xf numFmtId="0" fontId="23" fillId="0" borderId="40" xfId="2" applyFont="1" applyFill="1" applyBorder="1" applyAlignment="1">
      <alignment horizontal="left" vertical="center"/>
    </xf>
    <xf numFmtId="0" fontId="52" fillId="0" borderId="40" xfId="2" applyFont="1" applyFill="1" applyBorder="1" applyAlignment="1">
      <alignment vertical="center"/>
    </xf>
    <xf numFmtId="0" fontId="53" fillId="0" borderId="0" xfId="2" applyFont="1" applyFill="1" applyBorder="1" applyAlignment="1">
      <alignment vertical="center"/>
    </xf>
    <xf numFmtId="0" fontId="54" fillId="0" borderId="0" xfId="2" applyFont="1" applyFill="1" applyBorder="1" applyAlignment="1">
      <alignment vertical="center"/>
    </xf>
    <xf numFmtId="0" fontId="9" fillId="3" borderId="0" xfId="2" applyFont="1" applyFill="1" applyBorder="1" applyAlignment="1">
      <alignment horizontal="right" vertical="center"/>
    </xf>
    <xf numFmtId="0" fontId="57" fillId="0" borderId="0" xfId="6" applyFont="1"/>
    <xf numFmtId="0" fontId="9" fillId="9" borderId="0" xfId="2" applyFont="1" applyFill="1" applyBorder="1" applyAlignment="1">
      <alignment horizontal="left" vertical="center"/>
    </xf>
    <xf numFmtId="0" fontId="13" fillId="9" borderId="0" xfId="2" applyFont="1" applyFill="1" applyBorder="1" applyAlignment="1">
      <alignment vertical="center"/>
    </xf>
    <xf numFmtId="0" fontId="25" fillId="9" borderId="0" xfId="4" applyFont="1" applyFill="1" applyBorder="1" applyAlignment="1"/>
    <xf numFmtId="0" fontId="45" fillId="2" borderId="41" xfId="2" applyFont="1" applyFill="1" applyBorder="1" applyAlignment="1">
      <alignment horizontal="left" vertical="center" wrapText="1"/>
    </xf>
    <xf numFmtId="0" fontId="23" fillId="7" borderId="54" xfId="2" applyFont="1" applyFill="1" applyBorder="1" applyAlignment="1">
      <alignment vertical="center" wrapText="1"/>
    </xf>
    <xf numFmtId="0" fontId="18" fillId="0" borderId="0" xfId="2" applyFont="1" applyFill="1" applyBorder="1" applyAlignment="1">
      <alignment vertical="center" wrapText="1"/>
    </xf>
    <xf numFmtId="0" fontId="23" fillId="7" borderId="23" xfId="2" applyFont="1" applyFill="1" applyBorder="1" applyAlignment="1">
      <alignment vertical="center" wrapText="1"/>
    </xf>
    <xf numFmtId="0" fontId="18" fillId="7" borderId="24" xfId="2" applyFont="1" applyFill="1" applyBorder="1" applyAlignment="1">
      <alignment vertical="center" wrapText="1"/>
    </xf>
    <xf numFmtId="0" fontId="18" fillId="7" borderId="55" xfId="2" applyFont="1" applyFill="1" applyBorder="1" applyAlignment="1">
      <alignment vertical="center" wrapText="1"/>
    </xf>
    <xf numFmtId="0" fontId="18" fillId="7" borderId="56" xfId="2" applyFont="1" applyFill="1" applyBorder="1" applyAlignment="1">
      <alignment vertical="center" wrapText="1"/>
    </xf>
    <xf numFmtId="0" fontId="18" fillId="7" borderId="0" xfId="2" applyFont="1" applyFill="1" applyBorder="1" applyAlignment="1">
      <alignment vertical="center" wrapText="1"/>
    </xf>
    <xf numFmtId="0" fontId="18" fillId="7" borderId="57" xfId="2" applyFont="1" applyFill="1" applyBorder="1" applyAlignment="1">
      <alignment vertical="center" wrapText="1"/>
    </xf>
    <xf numFmtId="0" fontId="20" fillId="7" borderId="56" xfId="2" applyFont="1" applyFill="1" applyBorder="1" applyAlignment="1">
      <alignment vertical="center" wrapText="1"/>
    </xf>
    <xf numFmtId="0" fontId="20" fillId="7" borderId="58" xfId="2" applyFont="1" applyFill="1" applyBorder="1" applyAlignment="1">
      <alignment vertical="center" wrapText="1"/>
    </xf>
    <xf numFmtId="0" fontId="20" fillId="7" borderId="26" xfId="2" applyFont="1" applyFill="1" applyBorder="1" applyAlignment="1">
      <alignment vertical="center" wrapText="1"/>
    </xf>
    <xf numFmtId="0" fontId="18" fillId="7" borderId="27" xfId="2" applyFont="1" applyFill="1" applyBorder="1" applyAlignment="1">
      <alignment vertical="center" wrapText="1"/>
    </xf>
    <xf numFmtId="0" fontId="18" fillId="7" borderId="28" xfId="2" applyFont="1" applyFill="1" applyBorder="1" applyAlignment="1">
      <alignment vertical="center" wrapText="1"/>
    </xf>
    <xf numFmtId="0" fontId="18" fillId="0" borderId="34" xfId="2" applyFont="1" applyFill="1" applyBorder="1" applyAlignment="1">
      <alignment horizontal="left" vertical="center"/>
    </xf>
    <xf numFmtId="0" fontId="10" fillId="0" borderId="34" xfId="2" applyFont="1" applyFill="1" applyBorder="1" applyAlignment="1">
      <alignment vertical="center"/>
    </xf>
    <xf numFmtId="0" fontId="39" fillId="0" borderId="0" xfId="6" applyFont="1"/>
    <xf numFmtId="0" fontId="19" fillId="0" borderId="34" xfId="2" applyFont="1" applyFill="1" applyBorder="1" applyAlignment="1">
      <alignment horizontal="left" vertical="center"/>
    </xf>
    <xf numFmtId="0" fontId="19" fillId="0" borderId="0" xfId="2" applyFont="1" applyFill="1" applyBorder="1" applyAlignment="1">
      <alignment horizontal="left" vertical="center"/>
    </xf>
    <xf numFmtId="0" fontId="17" fillId="0" borderId="7" xfId="2" applyFont="1" applyFill="1" applyBorder="1" applyAlignment="1">
      <alignment horizontal="left" vertical="center" wrapText="1"/>
    </xf>
    <xf numFmtId="0" fontId="18" fillId="0" borderId="0" xfId="2" applyFont="1" applyFill="1" applyBorder="1" applyAlignment="1">
      <alignment horizontal="left" vertical="center"/>
    </xf>
    <xf numFmtId="0" fontId="9" fillId="0" borderId="0" xfId="2" applyFont="1" applyFill="1" applyAlignment="1">
      <alignment horizontal="left" vertical="center"/>
    </xf>
    <xf numFmtId="0" fontId="13" fillId="0" borderId="0" xfId="2" applyFont="1" applyFill="1" applyBorder="1" applyAlignment="1">
      <alignment vertical="center"/>
    </xf>
    <xf numFmtId="0" fontId="3" fillId="0" borderId="15" xfId="0" applyFont="1" applyBorder="1" applyAlignment="1">
      <alignment horizontal="left" vertical="center" wrapText="1"/>
    </xf>
    <xf numFmtId="0" fontId="19" fillId="0" borderId="0" xfId="2" applyFont="1" applyFill="1" applyBorder="1" applyAlignment="1">
      <alignment horizontal="left" vertical="center" wrapText="1"/>
    </xf>
    <xf numFmtId="0" fontId="17" fillId="0" borderId="7" xfId="2" applyFont="1" applyFill="1" applyBorder="1" applyAlignment="1">
      <alignment horizontal="left" vertical="center" wrapText="1"/>
    </xf>
    <xf numFmtId="0" fontId="62" fillId="0" borderId="0" xfId="0" applyFont="1"/>
    <xf numFmtId="0" fontId="63" fillId="0" borderId="0" xfId="0" applyFont="1"/>
    <xf numFmtId="0" fontId="17" fillId="0" borderId="12" xfId="2" applyFont="1" applyFill="1" applyBorder="1" applyAlignment="1">
      <alignment horizontal="left" vertical="center" wrapText="1"/>
    </xf>
    <xf numFmtId="0" fontId="19" fillId="0" borderId="17" xfId="2" applyFont="1" applyFill="1" applyBorder="1" applyAlignment="1">
      <alignment horizontal="left" vertical="center" wrapText="1"/>
    </xf>
    <xf numFmtId="0" fontId="20" fillId="0" borderId="17" xfId="2" applyFont="1" applyFill="1" applyBorder="1" applyAlignment="1">
      <alignment horizontal="left" vertical="center" wrapText="1"/>
    </xf>
    <xf numFmtId="0" fontId="10" fillId="0" borderId="17" xfId="2" applyFont="1" applyFill="1" applyBorder="1" applyAlignment="1">
      <alignment vertical="center" wrapText="1"/>
    </xf>
    <xf numFmtId="0" fontId="21" fillId="0" borderId="17" xfId="2" applyFont="1" applyFill="1" applyBorder="1" applyAlignment="1">
      <alignment horizontal="left" vertical="center" wrapText="1"/>
    </xf>
    <xf numFmtId="0" fontId="9" fillId="0" borderId="17" xfId="2" applyFont="1" applyFill="1" applyBorder="1" applyAlignment="1">
      <alignment horizontal="left" vertical="center"/>
    </xf>
    <xf numFmtId="0" fontId="42" fillId="0" borderId="0" xfId="0" applyFont="1" applyAlignment="1">
      <alignment horizontal="left"/>
    </xf>
    <xf numFmtId="0" fontId="42" fillId="0" borderId="0" xfId="0" applyFont="1"/>
    <xf numFmtId="0" fontId="42" fillId="0" borderId="0" xfId="0" applyFont="1" applyBorder="1"/>
    <xf numFmtId="0" fontId="1" fillId="2" borderId="8" xfId="2" applyFont="1" applyFill="1" applyBorder="1" applyAlignment="1">
      <alignment horizontal="left" vertical="center"/>
    </xf>
    <xf numFmtId="0" fontId="1" fillId="5" borderId="8" xfId="2" applyFont="1" applyFill="1" applyBorder="1" applyAlignment="1">
      <alignment horizontal="left" vertical="center"/>
    </xf>
    <xf numFmtId="0" fontId="1" fillId="0" borderId="7" xfId="2" applyFont="1" applyFill="1" applyBorder="1" applyAlignment="1">
      <alignment horizontal="left" vertical="center"/>
    </xf>
    <xf numFmtId="0" fontId="1" fillId="0" borderId="8" xfId="2" applyFont="1" applyFill="1" applyBorder="1" applyAlignment="1">
      <alignment horizontal="left" vertical="center"/>
    </xf>
    <xf numFmtId="0" fontId="1" fillId="0" borderId="8" xfId="2" applyFont="1" applyFill="1" applyBorder="1" applyAlignment="1">
      <alignment vertical="center"/>
    </xf>
    <xf numFmtId="0" fontId="42" fillId="0" borderId="8" xfId="0" applyFont="1" applyBorder="1" applyAlignment="1">
      <alignment vertical="center" wrapText="1"/>
    </xf>
    <xf numFmtId="0" fontId="42" fillId="0" borderId="8" xfId="0" applyFont="1" applyBorder="1" applyAlignment="1">
      <alignment horizontal="left" vertical="center" wrapText="1"/>
    </xf>
    <xf numFmtId="0" fontId="42" fillId="0" borderId="8" xfId="0" applyFont="1" applyBorder="1"/>
    <xf numFmtId="0" fontId="42" fillId="0" borderId="9" xfId="0" applyFont="1" applyBorder="1"/>
    <xf numFmtId="0" fontId="42" fillId="0" borderId="10" xfId="0" applyFont="1" applyBorder="1" applyAlignment="1">
      <alignment horizontal="left"/>
    </xf>
    <xf numFmtId="0" fontId="42" fillId="0" borderId="10" xfId="0" applyFont="1" applyBorder="1"/>
    <xf numFmtId="0" fontId="1" fillId="2" borderId="4" xfId="2" applyFont="1" applyFill="1" applyBorder="1" applyAlignment="1">
      <alignment horizontal="left" vertical="center"/>
    </xf>
    <xf numFmtId="0" fontId="1" fillId="5" borderId="4" xfId="2" applyFont="1" applyFill="1" applyBorder="1" applyAlignment="1">
      <alignment horizontal="left" vertical="center"/>
    </xf>
    <xf numFmtId="0" fontId="1" fillId="0" borderId="5" xfId="2" applyFont="1" applyFill="1" applyBorder="1" applyAlignment="1">
      <alignment horizontal="left" vertical="center"/>
    </xf>
    <xf numFmtId="0" fontId="1" fillId="0" borderId="6" xfId="2" applyFont="1" applyFill="1" applyBorder="1" applyAlignment="1">
      <alignment horizontal="left" vertical="center"/>
    </xf>
    <xf numFmtId="0" fontId="1" fillId="0" borderId="1" xfId="2" applyFont="1" applyFill="1" applyBorder="1" applyAlignment="1">
      <alignment vertical="center"/>
    </xf>
    <xf numFmtId="0" fontId="1" fillId="0" borderId="0" xfId="2" applyFont="1" applyFill="1" applyAlignment="1">
      <alignment vertical="center"/>
    </xf>
    <xf numFmtId="0" fontId="1" fillId="0" borderId="0" xfId="2" applyFont="1" applyFill="1" applyAlignment="1">
      <alignment horizontal="left" vertical="center"/>
    </xf>
    <xf numFmtId="0" fontId="1" fillId="0" borderId="3" xfId="2" applyFont="1" applyFill="1" applyBorder="1" applyAlignment="1">
      <alignment vertical="center"/>
    </xf>
    <xf numFmtId="0" fontId="1" fillId="0" borderId="9" xfId="2" applyFont="1" applyFill="1" applyBorder="1" applyAlignment="1">
      <alignment horizontal="left" vertical="center"/>
    </xf>
    <xf numFmtId="0" fontId="1" fillId="0" borderId="10" xfId="2" applyFont="1" applyFill="1" applyBorder="1" applyAlignment="1">
      <alignment horizontal="left" vertical="center"/>
    </xf>
    <xf numFmtId="0" fontId="10" fillId="3" borderId="60" xfId="2" applyFont="1" applyFill="1" applyBorder="1" applyAlignment="1">
      <alignment vertical="center" wrapText="1"/>
    </xf>
    <xf numFmtId="0" fontId="1" fillId="2" borderId="0" xfId="2" applyFont="1" applyFill="1" applyBorder="1" applyAlignment="1">
      <alignment horizontal="left" vertical="center"/>
    </xf>
    <xf numFmtId="0" fontId="1" fillId="0" borderId="6" xfId="2" applyFont="1" applyFill="1" applyBorder="1" applyAlignment="1">
      <alignment vertical="center"/>
    </xf>
    <xf numFmtId="0" fontId="1" fillId="0" borderId="2" xfId="2" applyFont="1" applyFill="1" applyBorder="1" applyAlignment="1">
      <alignment vertical="center"/>
    </xf>
    <xf numFmtId="0" fontId="42" fillId="0" borderId="0" xfId="0" applyFont="1" applyFill="1"/>
    <xf numFmtId="0" fontId="10" fillId="11" borderId="0" xfId="2" applyFont="1" applyFill="1" applyBorder="1" applyAlignment="1">
      <alignment horizontal="left" vertical="center"/>
    </xf>
    <xf numFmtId="0" fontId="13" fillId="11" borderId="0" xfId="2" applyFont="1" applyFill="1" applyBorder="1" applyAlignment="1">
      <alignment horizontal="left" vertical="center"/>
    </xf>
    <xf numFmtId="0" fontId="9" fillId="11" borderId="0" xfId="2" applyFont="1" applyFill="1" applyBorder="1" applyAlignment="1">
      <alignment horizontal="left" vertical="center"/>
    </xf>
    <xf numFmtId="0" fontId="27" fillId="11" borderId="0" xfId="2" applyFont="1" applyFill="1" applyBorder="1" applyAlignment="1">
      <alignment vertical="center"/>
    </xf>
    <xf numFmtId="0" fontId="11" fillId="11" borderId="0" xfId="2" applyFont="1" applyFill="1" applyBorder="1" applyAlignment="1">
      <alignment vertical="center"/>
    </xf>
    <xf numFmtId="0" fontId="10" fillId="11" borderId="0" xfId="2" applyFont="1" applyFill="1" applyBorder="1" applyAlignment="1">
      <alignment vertical="center"/>
    </xf>
    <xf numFmtId="0" fontId="34" fillId="11" borderId="0" xfId="2" applyFont="1" applyFill="1" applyBorder="1" applyAlignment="1">
      <alignment horizontal="left" vertical="center"/>
    </xf>
    <xf numFmtId="0" fontId="30" fillId="11" borderId="0" xfId="2" applyFont="1" applyFill="1" applyBorder="1" applyAlignment="1">
      <alignment vertical="center"/>
    </xf>
    <xf numFmtId="0" fontId="10" fillId="11" borderId="0" xfId="2" applyFont="1" applyFill="1" applyBorder="1" applyAlignment="1">
      <alignment vertical="center" wrapText="1"/>
    </xf>
    <xf numFmtId="0" fontId="34" fillId="11" borderId="0" xfId="2" applyFont="1" applyFill="1" applyBorder="1" applyAlignment="1">
      <alignment vertical="center"/>
    </xf>
    <xf numFmtId="0" fontId="13" fillId="11" borderId="0" xfId="2" applyFont="1" applyFill="1" applyBorder="1" applyAlignment="1">
      <alignment vertical="center"/>
    </xf>
    <xf numFmtId="0" fontId="58" fillId="7" borderId="25" xfId="2" applyFont="1" applyFill="1" applyBorder="1" applyAlignment="1">
      <alignment vertical="center" wrapText="1"/>
    </xf>
    <xf numFmtId="0" fontId="10" fillId="11" borderId="0" xfId="2" applyFont="1" applyFill="1" applyBorder="1" applyAlignment="1">
      <alignment horizontal="left" vertical="center" wrapText="1" indent="2"/>
    </xf>
    <xf numFmtId="0" fontId="0" fillId="0" borderId="27" xfId="0" applyBorder="1"/>
    <xf numFmtId="0" fontId="10" fillId="3" borderId="10" xfId="2" applyFont="1" applyFill="1" applyBorder="1" applyAlignment="1">
      <alignment horizontal="center" vertical="center" wrapText="1"/>
    </xf>
    <xf numFmtId="0" fontId="9" fillId="0" borderId="10" xfId="2" applyFont="1" applyFill="1" applyBorder="1" applyAlignment="1">
      <alignment vertical="center"/>
    </xf>
    <xf numFmtId="0" fontId="0" fillId="0" borderId="0" xfId="0" applyBorder="1"/>
    <xf numFmtId="0" fontId="1" fillId="0" borderId="0" xfId="0" applyFont="1" applyBorder="1" applyAlignment="1">
      <alignment wrapText="1"/>
    </xf>
    <xf numFmtId="0" fontId="18" fillId="0" borderId="27" xfId="0" applyFont="1" applyBorder="1" applyAlignment="1">
      <alignment wrapText="1"/>
    </xf>
    <xf numFmtId="0" fontId="1" fillId="0" borderId="0" xfId="2" applyFont="1" applyFill="1" applyAlignment="1">
      <alignment horizontal="right" vertical="center"/>
    </xf>
    <xf numFmtId="0" fontId="25" fillId="9" borderId="0" xfId="3" applyFont="1" applyFill="1" applyBorder="1" applyAlignment="1"/>
    <xf numFmtId="0" fontId="30" fillId="7" borderId="41" xfId="2" applyFont="1" applyFill="1" applyBorder="1" applyAlignment="1">
      <alignment vertical="center"/>
    </xf>
    <xf numFmtId="0" fontId="1" fillId="11" borderId="0" xfId="2" applyFont="1" applyFill="1" applyBorder="1" applyAlignment="1">
      <alignment vertical="center"/>
    </xf>
    <xf numFmtId="0" fontId="1" fillId="11" borderId="0" xfId="2" applyFont="1" applyFill="1" applyBorder="1" applyAlignment="1">
      <alignment horizontal="left" vertical="center"/>
    </xf>
    <xf numFmtId="0" fontId="65" fillId="0" borderId="5" xfId="2" applyFont="1" applyFill="1" applyBorder="1" applyAlignment="1">
      <alignment horizontal="left" vertical="center"/>
    </xf>
    <xf numFmtId="0" fontId="66" fillId="0" borderId="6" xfId="2" applyFont="1" applyFill="1" applyBorder="1" applyAlignment="1">
      <alignment horizontal="left" vertical="center"/>
    </xf>
    <xf numFmtId="0" fontId="46" fillId="0" borderId="6" xfId="2" applyFont="1" applyFill="1" applyBorder="1" applyAlignment="1">
      <alignment horizontal="left" vertical="center"/>
    </xf>
    <xf numFmtId="0" fontId="66" fillId="0" borderId="6" xfId="2" applyFont="1" applyFill="1" applyBorder="1" applyAlignment="1">
      <alignment horizontal="left" vertical="center" wrapText="1"/>
    </xf>
    <xf numFmtId="0" fontId="46" fillId="0" borderId="6" xfId="2" applyFont="1" applyFill="1" applyBorder="1" applyAlignment="1">
      <alignment horizontal="left" vertical="center" wrapText="1"/>
    </xf>
    <xf numFmtId="0" fontId="65" fillId="0" borderId="6" xfId="2" applyFont="1" applyFill="1" applyBorder="1" applyAlignment="1">
      <alignment horizontal="left" vertical="center" wrapText="1"/>
    </xf>
    <xf numFmtId="0" fontId="65" fillId="0" borderId="5" xfId="2" applyFont="1" applyFill="1" applyBorder="1" applyAlignment="1">
      <alignment horizontal="left" vertical="center" wrapText="1"/>
    </xf>
    <xf numFmtId="0" fontId="46" fillId="0" borderId="5" xfId="2" applyFont="1" applyFill="1" applyBorder="1" applyAlignment="1">
      <alignment horizontal="left" vertical="center"/>
    </xf>
    <xf numFmtId="0" fontId="66" fillId="0" borderId="6" xfId="2" applyFont="1" applyFill="1" applyBorder="1" applyAlignment="1">
      <alignment vertical="center"/>
    </xf>
    <xf numFmtId="0" fontId="1" fillId="0" borderId="8" xfId="0" applyFont="1" applyBorder="1" applyAlignment="1">
      <alignment vertical="center" wrapText="1"/>
    </xf>
    <xf numFmtId="0" fontId="1" fillId="0" borderId="6" xfId="0" applyFont="1" applyBorder="1" applyAlignment="1">
      <alignment vertical="center" wrapText="1"/>
    </xf>
    <xf numFmtId="0" fontId="1" fillId="0" borderId="10" xfId="0" applyFont="1" applyBorder="1" applyAlignment="1">
      <alignment vertical="center" wrapText="1"/>
    </xf>
    <xf numFmtId="0" fontId="46" fillId="0" borderId="24" xfId="2" applyFont="1" applyFill="1" applyBorder="1" applyAlignment="1">
      <alignment horizontal="left" vertical="center"/>
    </xf>
    <xf numFmtId="0" fontId="66" fillId="0" borderId="24" xfId="2" applyFont="1" applyFill="1" applyBorder="1" applyAlignment="1">
      <alignment horizontal="left" vertical="center"/>
    </xf>
    <xf numFmtId="0" fontId="46" fillId="0" borderId="59" xfId="2" applyFont="1" applyFill="1" applyBorder="1" applyAlignment="1">
      <alignment horizontal="left" vertical="center"/>
    </xf>
    <xf numFmtId="0" fontId="46" fillId="0" borderId="0" xfId="2" applyFont="1" applyFill="1" applyAlignment="1">
      <alignment horizontal="left" vertical="center" wrapText="1"/>
    </xf>
    <xf numFmtId="0" fontId="65" fillId="0" borderId="0" xfId="2" applyFont="1" applyFill="1" applyBorder="1" applyAlignment="1">
      <alignment horizontal="left" vertical="center" wrapText="1"/>
    </xf>
    <xf numFmtId="0" fontId="66" fillId="0" borderId="0" xfId="2" applyFont="1" applyFill="1" applyBorder="1" applyAlignment="1">
      <alignment horizontal="left" vertical="center"/>
    </xf>
    <xf numFmtId="0" fontId="10" fillId="3" borderId="8" xfId="2" applyFont="1" applyFill="1" applyBorder="1" applyAlignment="1">
      <alignment horizontal="left" vertical="center" wrapText="1"/>
    </xf>
    <xf numFmtId="0" fontId="0" fillId="0" borderId="0" xfId="0" applyFill="1"/>
    <xf numFmtId="0" fontId="46" fillId="0" borderId="7" xfId="2" applyFont="1" applyFill="1" applyBorder="1" applyAlignment="1">
      <alignment horizontal="left" vertical="center"/>
    </xf>
    <xf numFmtId="0" fontId="66" fillId="0" borderId="8" xfId="2" applyFont="1" applyFill="1" applyBorder="1" applyAlignment="1">
      <alignment horizontal="left" vertical="center"/>
    </xf>
    <xf numFmtId="0" fontId="46" fillId="0" borderId="8" xfId="2" applyFont="1" applyFill="1" applyBorder="1" applyAlignment="1">
      <alignment horizontal="left" vertical="center"/>
    </xf>
    <xf numFmtId="0" fontId="65" fillId="0" borderId="8" xfId="2" applyFont="1" applyFill="1" applyBorder="1" applyAlignment="1">
      <alignment horizontal="left" vertical="center"/>
    </xf>
    <xf numFmtId="0" fontId="46" fillId="0" borderId="5" xfId="2" applyFont="1" applyFill="1" applyBorder="1" applyAlignment="1">
      <alignment horizontal="left" vertical="center" wrapText="1"/>
    </xf>
    <xf numFmtId="0" fontId="42" fillId="0" borderId="0" xfId="2" applyFont="1" applyAlignment="1">
      <alignment horizontal="left" vertical="center"/>
    </xf>
    <xf numFmtId="0" fontId="42" fillId="0" borderId="0" xfId="2" applyFont="1" applyAlignment="1">
      <alignment horizontal="right" vertical="center"/>
    </xf>
    <xf numFmtId="0" fontId="54" fillId="13" borderId="0" xfId="2" applyFont="1" applyFill="1" applyAlignment="1">
      <alignment horizontal="left" vertical="center"/>
    </xf>
    <xf numFmtId="0" fontId="42" fillId="14" borderId="0" xfId="2" applyFont="1" applyFill="1" applyAlignment="1">
      <alignment horizontal="left" vertical="center"/>
    </xf>
    <xf numFmtId="0" fontId="41" fillId="14" borderId="0" xfId="2" applyFont="1" applyFill="1" applyAlignment="1">
      <alignment horizontal="left" vertical="center"/>
    </xf>
    <xf numFmtId="0" fontId="65" fillId="14" borderId="0" xfId="2" applyFont="1" applyFill="1" applyAlignment="1">
      <alignment horizontal="left" vertical="center"/>
    </xf>
    <xf numFmtId="0" fontId="65" fillId="0" borderId="0" xfId="2" applyFont="1" applyAlignment="1">
      <alignment horizontal="left" vertical="center"/>
    </xf>
    <xf numFmtId="0" fontId="48" fillId="14" borderId="0" xfId="2" applyFont="1" applyFill="1" applyAlignment="1">
      <alignment horizontal="left" vertical="center" wrapText="1" indent="3"/>
    </xf>
    <xf numFmtId="0" fontId="48" fillId="14" borderId="0" xfId="2" applyFont="1" applyFill="1" applyAlignment="1">
      <alignment vertical="center" wrapText="1"/>
    </xf>
    <xf numFmtId="0" fontId="48" fillId="0" borderId="0" xfId="2" applyFont="1" applyAlignment="1">
      <alignment vertical="center" wrapText="1"/>
    </xf>
    <xf numFmtId="0" fontId="68" fillId="13" borderId="0" xfId="4" applyFont="1" applyFill="1"/>
    <xf numFmtId="0" fontId="70" fillId="13" borderId="0" xfId="4" applyFont="1" applyFill="1"/>
    <xf numFmtId="0" fontId="70" fillId="0" borderId="0" xfId="4" applyFont="1" applyFill="1"/>
    <xf numFmtId="0" fontId="46" fillId="0" borderId="0" xfId="2" applyFont="1" applyAlignment="1">
      <alignment horizontal="left" vertical="center"/>
    </xf>
    <xf numFmtId="0" fontId="48" fillId="0" borderId="0" xfId="2" applyFont="1" applyAlignment="1">
      <alignment horizontal="left" vertical="center"/>
    </xf>
    <xf numFmtId="0" fontId="28" fillId="3" borderId="0" xfId="2" applyFont="1" applyFill="1" applyAlignment="1">
      <alignment vertical="center"/>
    </xf>
    <xf numFmtId="0" fontId="42" fillId="3" borderId="0" xfId="2" applyFont="1" applyFill="1" applyAlignment="1">
      <alignment horizontal="left" vertical="center"/>
    </xf>
    <xf numFmtId="0" fontId="48" fillId="3" borderId="0" xfId="2" applyFont="1" applyFill="1" applyAlignment="1">
      <alignment horizontal="left" vertical="center"/>
    </xf>
    <xf numFmtId="0" fontId="72" fillId="0" borderId="0" xfId="2" applyFont="1" applyAlignment="1">
      <alignment vertical="center"/>
    </xf>
    <xf numFmtId="0" fontId="48" fillId="0" borderId="0" xfId="2" applyFont="1" applyAlignment="1">
      <alignment vertical="center"/>
    </xf>
    <xf numFmtId="164" fontId="48" fillId="0" borderId="0" xfId="5" applyFont="1" applyFill="1" applyAlignment="1">
      <alignment horizontal="left" vertical="center"/>
    </xf>
    <xf numFmtId="0" fontId="72" fillId="12" borderId="64" xfId="2" applyFont="1" applyFill="1" applyBorder="1" applyAlignment="1">
      <alignment horizontal="left" vertical="center"/>
    </xf>
    <xf numFmtId="0" fontId="42" fillId="9" borderId="0" xfId="2" applyFont="1" applyFill="1" applyAlignment="1">
      <alignment horizontal="left" vertical="center"/>
    </xf>
    <xf numFmtId="0" fontId="48" fillId="9" borderId="0" xfId="2" applyFont="1" applyFill="1" applyAlignment="1">
      <alignment horizontal="left" vertical="center"/>
    </xf>
    <xf numFmtId="0" fontId="48" fillId="15" borderId="26" xfId="2" applyFont="1" applyFill="1" applyBorder="1" applyAlignment="1">
      <alignment vertical="center"/>
    </xf>
    <xf numFmtId="0" fontId="48" fillId="8" borderId="27" xfId="2" applyFont="1" applyFill="1" applyBorder="1" applyAlignment="1">
      <alignment vertical="center"/>
    </xf>
    <xf numFmtId="0" fontId="24" fillId="15" borderId="28" xfId="4" applyNumberFormat="1" applyFill="1" applyBorder="1" applyAlignment="1">
      <alignment vertical="center" wrapText="1"/>
    </xf>
    <xf numFmtId="0" fontId="28" fillId="9" borderId="0" xfId="2" applyFont="1" applyFill="1" applyAlignment="1">
      <alignment vertical="center"/>
    </xf>
    <xf numFmtId="0" fontId="38" fillId="0" borderId="0" xfId="2" applyFont="1" applyAlignment="1">
      <alignment horizontal="left" vertical="center"/>
    </xf>
    <xf numFmtId="0" fontId="42" fillId="0" borderId="0" xfId="2" applyFont="1" applyAlignment="1">
      <alignment horizontal="left" vertical="center" wrapText="1"/>
    </xf>
    <xf numFmtId="165" fontId="24" fillId="0" borderId="0" xfId="4" applyNumberFormat="1" applyFill="1" applyAlignment="1">
      <alignment horizontal="left" vertical="center"/>
    </xf>
    <xf numFmtId="165" fontId="48" fillId="0" borderId="0" xfId="5" applyNumberFormat="1" applyFont="1" applyFill="1" applyAlignment="1">
      <alignment horizontal="left" vertical="center"/>
    </xf>
    <xf numFmtId="0" fontId="42" fillId="0" borderId="0" xfId="6" applyFont="1"/>
    <xf numFmtId="0" fontId="54" fillId="0" borderId="0" xfId="2" applyFont="1" applyAlignment="1">
      <alignment vertical="center"/>
    </xf>
    <xf numFmtId="165" fontId="42" fillId="0" borderId="0" xfId="5" applyNumberFormat="1" applyFont="1" applyFill="1" applyAlignment="1">
      <alignment horizontal="left" vertical="center"/>
    </xf>
    <xf numFmtId="164" fontId="42" fillId="0" borderId="0" xfId="5" applyFont="1" applyFill="1" applyAlignment="1">
      <alignment horizontal="left" vertical="center"/>
    </xf>
    <xf numFmtId="0" fontId="54" fillId="0" borderId="65" xfId="2" applyFont="1" applyBorder="1" applyAlignment="1">
      <alignment vertical="center"/>
    </xf>
    <xf numFmtId="0" fontId="56" fillId="0" borderId="0" xfId="6" applyFont="1" applyAlignment="1">
      <alignment vertical="center"/>
    </xf>
    <xf numFmtId="0" fontId="77" fillId="0" borderId="0" xfId="6" applyFont="1" applyAlignment="1">
      <alignment vertical="center"/>
    </xf>
    <xf numFmtId="0" fontId="41" fillId="14" borderId="0" xfId="6" applyFont="1" applyFill="1" applyAlignment="1">
      <alignment vertical="center" wrapText="1"/>
    </xf>
    <xf numFmtId="0" fontId="48" fillId="13" borderId="0" xfId="6" applyFont="1" applyFill="1" applyAlignment="1">
      <alignment horizontal="left" vertical="center" wrapText="1"/>
    </xf>
    <xf numFmtId="0" fontId="69" fillId="14" borderId="0" xfId="2" applyFont="1" applyFill="1" applyAlignment="1">
      <alignment horizontal="left" vertical="center" wrapText="1"/>
    </xf>
    <xf numFmtId="0" fontId="69" fillId="13" borderId="0" xfId="6" applyFont="1" applyFill="1" applyAlignment="1">
      <alignment horizontal="left" vertical="center" wrapText="1"/>
    </xf>
    <xf numFmtId="0" fontId="42" fillId="14" borderId="0" xfId="2" applyFont="1" applyFill="1" applyAlignment="1">
      <alignment horizontal="left" vertical="center" wrapText="1"/>
    </xf>
    <xf numFmtId="0" fontId="27" fillId="14" borderId="0" xfId="2" applyFont="1" applyFill="1" applyAlignment="1">
      <alignment vertical="center"/>
    </xf>
    <xf numFmtId="0" fontId="42" fillId="14" borderId="0" xfId="2" applyFont="1" applyFill="1" applyAlignment="1">
      <alignment vertical="center"/>
    </xf>
    <xf numFmtId="0" fontId="36" fillId="13" borderId="0" xfId="6" applyFont="1" applyFill="1" applyAlignment="1">
      <alignment vertical="center"/>
    </xf>
    <xf numFmtId="0" fontId="81" fillId="13" borderId="0" xfId="6" applyFont="1" applyFill="1" applyAlignment="1">
      <alignment vertical="center"/>
    </xf>
    <xf numFmtId="0" fontId="39" fillId="0" borderId="0" xfId="6" applyFont="1" applyAlignment="1">
      <alignment vertical="center"/>
    </xf>
    <xf numFmtId="0" fontId="82" fillId="3" borderId="0" xfId="4" applyFont="1" applyFill="1" applyBorder="1" applyAlignment="1">
      <alignment horizontal="left" vertical="center" wrapText="1"/>
    </xf>
    <xf numFmtId="0" fontId="84" fillId="0" borderId="0" xfId="7" applyFont="1" applyAlignment="1">
      <alignment vertical="center"/>
    </xf>
    <xf numFmtId="0" fontId="39" fillId="0" borderId="0" xfId="6" applyFont="1" applyAlignment="1">
      <alignment vertical="center" wrapText="1"/>
    </xf>
    <xf numFmtId="164" fontId="39" fillId="0" borderId="0" xfId="5" applyFont="1" applyAlignment="1">
      <alignment vertical="center"/>
    </xf>
    <xf numFmtId="0" fontId="84" fillId="0" borderId="0" xfId="7" applyNumberFormat="1" applyFont="1" applyAlignment="1">
      <alignment vertical="center"/>
    </xf>
    <xf numFmtId="0" fontId="38" fillId="8" borderId="30" xfId="6" applyFont="1" applyFill="1" applyBorder="1" applyAlignment="1">
      <alignment vertical="center"/>
    </xf>
    <xf numFmtId="0" fontId="27" fillId="0" borderId="0" xfId="2" applyFont="1" applyAlignment="1">
      <alignment vertical="center"/>
    </xf>
    <xf numFmtId="0" fontId="42" fillId="0" borderId="0" xfId="2" applyFont="1" applyAlignment="1">
      <alignment vertical="center"/>
    </xf>
    <xf numFmtId="0" fontId="39" fillId="0" borderId="0" xfId="2" applyFont="1" applyAlignment="1">
      <alignment horizontal="left" vertical="center"/>
    </xf>
    <xf numFmtId="0" fontId="82" fillId="0" borderId="0" xfId="6" applyFont="1" applyAlignment="1">
      <alignment vertical="center"/>
    </xf>
    <xf numFmtId="0" fontId="38" fillId="0" borderId="37" xfId="6" applyFont="1" applyBorder="1" applyAlignment="1">
      <alignment vertical="center"/>
    </xf>
    <xf numFmtId="164" fontId="38" fillId="0" borderId="40" xfId="5" applyFont="1" applyBorder="1" applyAlignment="1">
      <alignment vertical="center"/>
    </xf>
    <xf numFmtId="0" fontId="39" fillId="0" borderId="66" xfId="6" applyFont="1" applyBorder="1" applyAlignment="1">
      <alignment vertical="center"/>
    </xf>
    <xf numFmtId="164" fontId="39" fillId="0" borderId="0" xfId="6" applyNumberFormat="1" applyFont="1" applyAlignment="1">
      <alignment vertical="center"/>
    </xf>
    <xf numFmtId="168" fontId="39" fillId="0" borderId="0" xfId="6" applyNumberFormat="1" applyFont="1" applyAlignment="1">
      <alignment vertical="center"/>
    </xf>
    <xf numFmtId="0" fontId="40" fillId="13" borderId="0" xfId="6" applyFont="1" applyFill="1" applyAlignment="1">
      <alignment vertical="center"/>
    </xf>
    <xf numFmtId="0" fontId="82" fillId="13" borderId="0" xfId="2" applyFont="1" applyFill="1" applyAlignment="1">
      <alignment horizontal="left" vertical="center"/>
    </xf>
    <xf numFmtId="164" fontId="82" fillId="13" borderId="0" xfId="5" applyFont="1" applyFill="1" applyBorder="1" applyAlignment="1">
      <alignment horizontal="left" vertical="center"/>
    </xf>
    <xf numFmtId="0" fontId="81" fillId="13" borderId="24" xfId="2" applyFont="1" applyFill="1" applyBorder="1" applyAlignment="1">
      <alignment horizontal="left" vertical="center"/>
    </xf>
    <xf numFmtId="164" fontId="81" fillId="13" borderId="24" xfId="5" applyFont="1" applyFill="1" applyBorder="1" applyAlignment="1">
      <alignment horizontal="left" vertical="center"/>
    </xf>
    <xf numFmtId="164" fontId="81" fillId="13" borderId="11" xfId="5" applyFont="1" applyFill="1" applyBorder="1" applyAlignment="1">
      <alignment horizontal="left" vertical="center"/>
    </xf>
    <xf numFmtId="0" fontId="82" fillId="13" borderId="24" xfId="2" applyFont="1" applyFill="1" applyBorder="1" applyAlignment="1">
      <alignment horizontal="left" vertical="center"/>
    </xf>
    <xf numFmtId="164" fontId="82" fillId="13" borderId="24" xfId="5" applyFont="1" applyFill="1" applyBorder="1" applyAlignment="1">
      <alignment horizontal="left" vertical="center"/>
    </xf>
    <xf numFmtId="164" fontId="82" fillId="13" borderId="27" xfId="5" applyFont="1" applyFill="1" applyBorder="1" applyAlignment="1">
      <alignment horizontal="left" vertical="center"/>
    </xf>
    <xf numFmtId="0" fontId="82" fillId="13" borderId="39" xfId="2" applyFont="1" applyFill="1" applyBorder="1" applyAlignment="1">
      <alignment horizontal="left" vertical="center"/>
    </xf>
    <xf numFmtId="164" fontId="82" fillId="13" borderId="11" xfId="5" applyFont="1" applyFill="1" applyBorder="1" applyAlignment="1">
      <alignment horizontal="left" vertical="center"/>
    </xf>
    <xf numFmtId="0" fontId="73" fillId="14" borderId="33" xfId="4" applyFont="1" applyFill="1" applyBorder="1" applyAlignment="1">
      <alignment horizontal="center" vertical="center"/>
    </xf>
    <xf numFmtId="0" fontId="73" fillId="14" borderId="0" xfId="4" applyFont="1" applyFill="1" applyBorder="1" applyAlignment="1">
      <alignment horizontal="center" vertical="center"/>
    </xf>
    <xf numFmtId="0" fontId="73" fillId="14" borderId="67" xfId="4" applyFont="1" applyFill="1" applyBorder="1" applyAlignment="1">
      <alignment horizontal="center" vertical="center"/>
    </xf>
    <xf numFmtId="0" fontId="55" fillId="13" borderId="67" xfId="4" applyFont="1" applyFill="1" applyBorder="1" applyAlignment="1">
      <alignment horizontal="center" vertical="center"/>
    </xf>
    <xf numFmtId="43" fontId="39" fillId="0" borderId="0" xfId="6" applyNumberFormat="1" applyFont="1" applyAlignment="1">
      <alignment vertical="center"/>
    </xf>
    <xf numFmtId="0" fontId="39" fillId="14" borderId="0" xfId="6" applyFont="1" applyFill="1" applyAlignment="1">
      <alignment vertical="center"/>
    </xf>
    <xf numFmtId="0" fontId="39" fillId="14" borderId="0" xfId="6" applyFont="1" applyFill="1" applyAlignment="1">
      <alignment vertical="center" wrapText="1"/>
    </xf>
    <xf numFmtId="0" fontId="41" fillId="14" borderId="0" xfId="6" applyFont="1" applyFill="1" applyAlignment="1">
      <alignment vertical="center"/>
    </xf>
    <xf numFmtId="0" fontId="39" fillId="3" borderId="0" xfId="6" applyFont="1" applyFill="1" applyAlignment="1">
      <alignment vertical="center"/>
    </xf>
    <xf numFmtId="165" fontId="39" fillId="0" borderId="0" xfId="5" applyNumberFormat="1" applyFont="1" applyAlignment="1">
      <alignment vertical="center"/>
    </xf>
    <xf numFmtId="0" fontId="38" fillId="0" borderId="40" xfId="6" applyFont="1" applyBorder="1" applyAlignment="1">
      <alignment vertical="center"/>
    </xf>
    <xf numFmtId="164" fontId="38" fillId="0" borderId="38" xfId="5" applyFont="1" applyBorder="1" applyAlignment="1">
      <alignment vertical="center"/>
    </xf>
    <xf numFmtId="0" fontId="38" fillId="0" borderId="0" xfId="6" applyFont="1" applyAlignment="1">
      <alignment vertical="center"/>
    </xf>
    <xf numFmtId="164" fontId="38" fillId="0" borderId="0" xfId="5" applyFont="1" applyBorder="1" applyAlignment="1">
      <alignment vertical="center"/>
    </xf>
    <xf numFmtId="0" fontId="73" fillId="0" borderId="33" xfId="4" applyFont="1" applyFill="1" applyBorder="1" applyAlignment="1">
      <alignment vertical="center"/>
    </xf>
    <xf numFmtId="0" fontId="73" fillId="0" borderId="0" xfId="4" applyFont="1" applyFill="1" applyBorder="1" applyAlignment="1">
      <alignment vertical="center"/>
    </xf>
    <xf numFmtId="0" fontId="73" fillId="0" borderId="67" xfId="4" applyFont="1" applyFill="1" applyBorder="1" applyAlignment="1">
      <alignment vertical="center"/>
    </xf>
    <xf numFmtId="0" fontId="55" fillId="0" borderId="67" xfId="4" applyFont="1" applyFill="1" applyBorder="1" applyAlignment="1">
      <alignment vertical="center"/>
    </xf>
    <xf numFmtId="0" fontId="1" fillId="2" borderId="21" xfId="2" applyFont="1" applyFill="1" applyBorder="1" applyAlignment="1">
      <alignment vertical="center" wrapText="1"/>
    </xf>
    <xf numFmtId="0" fontId="18" fillId="2" borderId="0" xfId="2" applyFont="1" applyFill="1" applyBorder="1" applyAlignment="1">
      <alignment horizontal="left" vertical="center" wrapText="1"/>
    </xf>
    <xf numFmtId="0" fontId="4" fillId="3" borderId="8" xfId="1" applyFill="1" applyBorder="1" applyAlignment="1">
      <alignment horizontal="center" vertical="center" wrapText="1"/>
    </xf>
    <xf numFmtId="43" fontId="10" fillId="3" borderId="8" xfId="8" applyFont="1" applyFill="1" applyBorder="1" applyAlignment="1">
      <alignment vertical="center" wrapText="1"/>
    </xf>
    <xf numFmtId="169" fontId="10" fillId="3" borderId="8" xfId="8" applyNumberFormat="1" applyFont="1" applyFill="1" applyBorder="1" applyAlignment="1">
      <alignment vertical="center" wrapText="1"/>
    </xf>
    <xf numFmtId="0" fontId="1" fillId="2" borderId="19" xfId="2" applyFont="1" applyFill="1" applyBorder="1" applyAlignment="1">
      <alignment vertical="center" wrapText="1"/>
    </xf>
    <xf numFmtId="0" fontId="1" fillId="2" borderId="20" xfId="2" applyFont="1" applyFill="1" applyBorder="1" applyAlignment="1">
      <alignment vertical="center" wrapText="1"/>
    </xf>
    <xf numFmtId="0" fontId="1" fillId="2" borderId="21" xfId="2" applyFont="1" applyFill="1" applyBorder="1" applyAlignment="1">
      <alignment vertical="center"/>
    </xf>
    <xf numFmtId="10" fontId="10" fillId="3" borderId="8" xfId="2" applyNumberFormat="1" applyFont="1" applyFill="1" applyBorder="1" applyAlignment="1">
      <alignment vertical="center" wrapText="1"/>
    </xf>
    <xf numFmtId="3" fontId="10" fillId="3" borderId="8" xfId="2" applyNumberFormat="1" applyFont="1" applyFill="1" applyBorder="1" applyAlignment="1">
      <alignment vertical="center" wrapText="1"/>
    </xf>
    <xf numFmtId="10" fontId="0" fillId="0" borderId="10" xfId="0" applyNumberFormat="1" applyBorder="1"/>
    <xf numFmtId="0" fontId="4" fillId="3" borderId="8" xfId="1" applyFill="1" applyBorder="1" applyAlignment="1">
      <alignment vertical="center" wrapText="1"/>
    </xf>
    <xf numFmtId="0" fontId="48" fillId="0" borderId="0" xfId="2" applyFont="1" applyAlignment="1">
      <alignment horizontal="left" vertical="center"/>
    </xf>
    <xf numFmtId="0" fontId="4" fillId="3" borderId="27" xfId="1" applyFill="1" applyBorder="1" applyAlignment="1">
      <alignment vertical="center"/>
    </xf>
    <xf numFmtId="0" fontId="4" fillId="3" borderId="27" xfId="1" applyFill="1" applyBorder="1" applyAlignment="1">
      <alignment vertical="center" wrapText="1"/>
    </xf>
    <xf numFmtId="0" fontId="4" fillId="3" borderId="42" xfId="1" applyFill="1" applyBorder="1" applyAlignment="1">
      <alignment vertical="center"/>
    </xf>
    <xf numFmtId="0" fontId="94" fillId="3" borderId="8" xfId="2" applyFont="1" applyFill="1" applyBorder="1" applyAlignment="1">
      <alignment horizontal="center" vertical="center" wrapText="1"/>
    </xf>
    <xf numFmtId="0" fontId="1" fillId="2" borderId="8" xfId="2" applyFont="1" applyFill="1" applyBorder="1" applyAlignment="1">
      <alignment horizontal="left" vertical="center" wrapText="1"/>
    </xf>
    <xf numFmtId="0" fontId="92" fillId="2" borderId="8" xfId="2" applyFont="1" applyFill="1" applyBorder="1" applyAlignment="1">
      <alignment horizontal="left" vertical="center" wrapText="1"/>
    </xf>
    <xf numFmtId="0" fontId="92" fillId="2" borderId="14" xfId="2" applyFont="1" applyFill="1" applyBorder="1" applyAlignment="1">
      <alignment vertical="center" wrapText="1"/>
    </xf>
    <xf numFmtId="0" fontId="93" fillId="0" borderId="16" xfId="0" applyFont="1" applyBorder="1" applyAlignment="1">
      <alignment vertical="center"/>
    </xf>
    <xf numFmtId="165" fontId="48" fillId="0" borderId="0" xfId="4" applyNumberFormat="1" applyFont="1" applyFill="1" applyAlignment="1">
      <alignment horizontal="left" vertical="center"/>
    </xf>
    <xf numFmtId="4" fontId="10" fillId="3" borderId="8" xfId="2" applyNumberFormat="1" applyFont="1" applyFill="1" applyBorder="1" applyAlignment="1">
      <alignment vertical="center" wrapText="1"/>
    </xf>
    <xf numFmtId="165" fontId="39" fillId="0" borderId="0" xfId="6" applyNumberFormat="1" applyFont="1" applyAlignment="1">
      <alignment vertical="center"/>
    </xf>
    <xf numFmtId="14" fontId="9" fillId="3" borderId="0" xfId="2" applyNumberFormat="1" applyFont="1" applyFill="1" applyBorder="1" applyAlignment="1">
      <alignment horizontal="right" vertical="center"/>
    </xf>
    <xf numFmtId="0" fontId="0" fillId="0" borderId="8" xfId="0" applyFont="1" applyFill="1" applyBorder="1" applyAlignment="1">
      <alignment vertical="center" wrapText="1"/>
    </xf>
    <xf numFmtId="0" fontId="19" fillId="0" borderId="0" xfId="2" applyFont="1" applyFill="1" applyBorder="1" applyAlignment="1">
      <alignment horizontal="left" vertical="center" wrapText="1"/>
    </xf>
    <xf numFmtId="0" fontId="10" fillId="11" borderId="0" xfId="2" applyFont="1" applyFill="1" applyBorder="1" applyAlignment="1">
      <alignment horizontal="left" vertical="center" wrapText="1" indent="2"/>
    </xf>
    <xf numFmtId="0" fontId="1" fillId="11" borderId="0" xfId="0" applyFont="1" applyFill="1" applyAlignment="1">
      <alignment wrapText="1"/>
    </xf>
    <xf numFmtId="0" fontId="1" fillId="11" borderId="0" xfId="0" applyFont="1" applyFill="1"/>
    <xf numFmtId="0" fontId="56" fillId="0" borderId="0" xfId="6" applyFont="1" applyFill="1" applyBorder="1" applyAlignment="1">
      <alignment vertical="center"/>
    </xf>
    <xf numFmtId="0" fontId="19" fillId="0" borderId="0" xfId="2" applyFont="1" applyFill="1" applyBorder="1" applyAlignment="1">
      <alignment horizontal="left" vertical="center"/>
    </xf>
    <xf numFmtId="0" fontId="55" fillId="0" borderId="0" xfId="4" applyFont="1" applyFill="1" applyBorder="1" applyAlignment="1">
      <alignment horizontal="center" vertical="center"/>
    </xf>
    <xf numFmtId="0" fontId="13" fillId="7" borderId="0" xfId="2" applyFont="1" applyFill="1" applyBorder="1" applyAlignment="1">
      <alignment horizontal="left" vertical="center"/>
    </xf>
    <xf numFmtId="0" fontId="22" fillId="7" borderId="0" xfId="2" applyFont="1" applyFill="1" applyAlignment="1">
      <alignment horizontal="left" vertical="center"/>
    </xf>
    <xf numFmtId="0" fontId="11" fillId="7" borderId="0" xfId="2" applyFont="1" applyFill="1" applyBorder="1" applyAlignment="1">
      <alignment horizontal="left" vertical="center" wrapText="1" indent="3"/>
    </xf>
    <xf numFmtId="0" fontId="18" fillId="7" borderId="0" xfId="2" applyFont="1" applyFill="1" applyBorder="1" applyAlignment="1">
      <alignment horizontal="left" vertical="center" wrapText="1" indent="3"/>
    </xf>
    <xf numFmtId="0" fontId="64" fillId="11" borderId="0" xfId="0" applyFont="1" applyFill="1"/>
    <xf numFmtId="0" fontId="0" fillId="11" borderId="0" xfId="0" applyFill="1"/>
    <xf numFmtId="0" fontId="13" fillId="0" borderId="49" xfId="2" applyFont="1" applyFill="1" applyBorder="1" applyAlignment="1">
      <alignment vertical="center"/>
    </xf>
    <xf numFmtId="0" fontId="26" fillId="7" borderId="50" xfId="4" applyFont="1" applyFill="1" applyBorder="1" applyAlignment="1">
      <alignment horizontal="center" vertical="center"/>
    </xf>
    <xf numFmtId="0" fontId="26" fillId="7" borderId="51" xfId="4" applyFont="1" applyFill="1" applyBorder="1" applyAlignment="1">
      <alignment horizontal="center" vertical="center"/>
    </xf>
    <xf numFmtId="0" fontId="26" fillId="7" borderId="52" xfId="4" applyFont="1" applyFill="1" applyBorder="1" applyAlignment="1">
      <alignment horizontal="center" vertical="center"/>
    </xf>
    <xf numFmtId="0" fontId="13" fillId="0" borderId="53" xfId="2" applyFont="1" applyFill="1" applyBorder="1" applyAlignment="1">
      <alignment vertical="center"/>
    </xf>
    <xf numFmtId="0" fontId="19" fillId="0" borderId="34" xfId="2" applyFont="1" applyFill="1" applyBorder="1" applyAlignment="1">
      <alignment horizontal="left" vertical="center"/>
    </xf>
    <xf numFmtId="0" fontId="17" fillId="0" borderId="7" xfId="2" applyFont="1" applyFill="1" applyBorder="1" applyAlignment="1">
      <alignment horizontal="left" vertical="center" wrapText="1"/>
    </xf>
    <xf numFmtId="0" fontId="3" fillId="0" borderId="7" xfId="0" applyFont="1" applyBorder="1" applyAlignment="1">
      <alignment wrapText="1"/>
    </xf>
    <xf numFmtId="0" fontId="9" fillId="2" borderId="14" xfId="2" applyFont="1" applyFill="1"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92" fillId="2" borderId="14" xfId="2" applyFont="1" applyFill="1" applyBorder="1" applyAlignment="1">
      <alignment horizontal="left" vertical="center"/>
    </xf>
    <xf numFmtId="0" fontId="93" fillId="0" borderId="16" xfId="0" applyFont="1" applyBorder="1" applyAlignment="1">
      <alignment horizontal="left" vertical="center"/>
    </xf>
    <xf numFmtId="0" fontId="93" fillId="0" borderId="17" xfId="0" applyFont="1" applyBorder="1" applyAlignment="1">
      <alignment horizontal="left" vertical="center"/>
    </xf>
    <xf numFmtId="0" fontId="17" fillId="0" borderId="7" xfId="2" applyFont="1" applyFill="1" applyBorder="1" applyAlignment="1">
      <alignment vertical="center" wrapText="1"/>
    </xf>
    <xf numFmtId="0" fontId="3" fillId="0" borderId="7" xfId="0" applyFont="1" applyBorder="1" applyAlignment="1">
      <alignment vertical="center" wrapText="1"/>
    </xf>
    <xf numFmtId="0" fontId="1" fillId="2" borderId="14" xfId="2" applyFont="1" applyFill="1" applyBorder="1" applyAlignment="1">
      <alignment vertical="center" wrapText="1"/>
    </xf>
    <xf numFmtId="0" fontId="0" fillId="0" borderId="16" xfId="0" applyBorder="1" applyAlignment="1">
      <alignment vertical="center"/>
    </xf>
    <xf numFmtId="0" fontId="0" fillId="0" borderId="17" xfId="0" applyBorder="1" applyAlignment="1">
      <alignment vertical="center"/>
    </xf>
    <xf numFmtId="0" fontId="1" fillId="2" borderId="14" xfId="2" applyFont="1" applyFill="1" applyBorder="1" applyAlignment="1">
      <alignment horizontal="left" vertical="center" wrapText="1"/>
    </xf>
    <xf numFmtId="0" fontId="9" fillId="2" borderId="16" xfId="2" applyFont="1" applyFill="1" applyBorder="1" applyAlignment="1">
      <alignment horizontal="left" vertical="center" wrapText="1"/>
    </xf>
    <xf numFmtId="0" fontId="9" fillId="2" borderId="17" xfId="2" applyFont="1" applyFill="1" applyBorder="1" applyAlignment="1">
      <alignment horizontal="left" vertical="center" wrapText="1"/>
    </xf>
    <xf numFmtId="0" fontId="0" fillId="0" borderId="7" xfId="0" applyBorder="1" applyAlignment="1">
      <alignment horizontal="left" vertical="center" wrapText="1"/>
    </xf>
    <xf numFmtId="0" fontId="3" fillId="0" borderId="7" xfId="0" applyFont="1" applyBorder="1" applyAlignment="1">
      <alignment horizontal="left" vertical="center" wrapText="1"/>
    </xf>
    <xf numFmtId="0" fontId="2" fillId="0" borderId="16" xfId="0" applyFont="1" applyBorder="1" applyAlignment="1">
      <alignment vertical="center"/>
    </xf>
    <xf numFmtId="0" fontId="2" fillId="0" borderId="17" xfId="0" applyFont="1" applyBorder="1" applyAlignment="1">
      <alignment vertical="center"/>
    </xf>
    <xf numFmtId="0" fontId="0" fillId="0" borderId="16" xfId="0" applyBorder="1" applyAlignment="1">
      <alignment vertical="center" wrapText="1"/>
    </xf>
    <xf numFmtId="0" fontId="0" fillId="0" borderId="17" xfId="0" applyBorder="1" applyAlignment="1">
      <alignment vertical="center" wrapText="1"/>
    </xf>
    <xf numFmtId="0" fontId="1" fillId="2" borderId="61" xfId="2" applyFont="1" applyFill="1" applyBorder="1" applyAlignment="1">
      <alignment horizontal="left" vertical="center" wrapText="1"/>
    </xf>
    <xf numFmtId="0" fontId="1" fillId="2" borderId="62" xfId="2" applyFont="1" applyFill="1" applyBorder="1" applyAlignment="1">
      <alignment horizontal="left" vertical="center" wrapText="1"/>
    </xf>
    <xf numFmtId="0" fontId="1" fillId="2" borderId="63" xfId="2" applyFont="1" applyFill="1" applyBorder="1" applyAlignment="1">
      <alignment horizontal="left" vertical="center" wrapText="1"/>
    </xf>
    <xf numFmtId="0" fontId="42" fillId="0" borderId="16" xfId="0" applyFont="1" applyBorder="1" applyAlignment="1">
      <alignment vertical="center"/>
    </xf>
    <xf numFmtId="0" fontId="42" fillId="0" borderId="17" xfId="0" applyFont="1" applyBorder="1" applyAlignment="1">
      <alignment vertical="center"/>
    </xf>
    <xf numFmtId="0" fontId="9" fillId="2" borderId="14" xfId="2" applyFont="1" applyFill="1" applyBorder="1" applyAlignment="1">
      <alignment vertical="center"/>
    </xf>
    <xf numFmtId="0" fontId="17" fillId="0" borderId="13" xfId="2" applyFont="1" applyFill="1" applyBorder="1" applyAlignment="1">
      <alignment horizontal="center" vertical="center" wrapText="1"/>
    </xf>
    <xf numFmtId="0" fontId="17" fillId="0" borderId="15" xfId="2" applyFont="1" applyFill="1" applyBorder="1" applyAlignment="1">
      <alignment horizontal="center" vertical="center" wrapText="1"/>
    </xf>
    <xf numFmtId="0" fontId="1" fillId="2" borderId="18" xfId="2" applyFont="1" applyFill="1" applyBorder="1" applyAlignment="1">
      <alignment vertical="center"/>
    </xf>
    <xf numFmtId="0" fontId="42" fillId="0" borderId="19" xfId="0" applyFont="1" applyBorder="1" applyAlignment="1">
      <alignment vertical="center"/>
    </xf>
    <xf numFmtId="0" fontId="42" fillId="0" borderId="20" xfId="0" applyFont="1" applyBorder="1" applyAlignment="1">
      <alignment vertical="center"/>
    </xf>
    <xf numFmtId="0" fontId="73" fillId="14" borderId="0" xfId="4" applyFont="1" applyFill="1" applyAlignment="1">
      <alignment horizontal="center"/>
    </xf>
    <xf numFmtId="0" fontId="55" fillId="13" borderId="0" xfId="4" applyFont="1" applyFill="1" applyBorder="1" applyAlignment="1">
      <alignment horizontal="center"/>
    </xf>
    <xf numFmtId="0" fontId="56" fillId="0" borderId="0" xfId="6" applyFont="1" applyAlignment="1">
      <alignment vertical="center"/>
    </xf>
    <xf numFmtId="0" fontId="48" fillId="14" borderId="0" xfId="2" applyFont="1" applyFill="1" applyAlignment="1">
      <alignment vertical="center" wrapText="1"/>
    </xf>
    <xf numFmtId="0" fontId="27" fillId="14" borderId="30" xfId="2" applyFont="1" applyFill="1" applyBorder="1" applyAlignment="1">
      <alignment vertical="center"/>
    </xf>
    <xf numFmtId="0" fontId="71" fillId="13" borderId="40" xfId="2" applyFont="1" applyFill="1" applyBorder="1" applyAlignment="1">
      <alignment horizontal="left" vertical="center"/>
    </xf>
    <xf numFmtId="0" fontId="48" fillId="0" borderId="0" xfId="2" applyFont="1" applyAlignment="1">
      <alignment horizontal="left" vertical="center"/>
    </xf>
    <xf numFmtId="0" fontId="73" fillId="14" borderId="0" xfId="4" applyFont="1" applyFill="1" applyBorder="1" applyAlignment="1">
      <alignment horizontal="center"/>
    </xf>
    <xf numFmtId="0" fontId="86" fillId="13" borderId="0" xfId="4" applyFont="1" applyFill="1" applyAlignment="1">
      <alignment vertical="center"/>
    </xf>
    <xf numFmtId="0" fontId="88" fillId="13" borderId="0" xfId="4" applyFont="1" applyFill="1" applyAlignment="1">
      <alignment vertical="center"/>
    </xf>
    <xf numFmtId="0" fontId="12" fillId="0" borderId="0" xfId="4" applyFont="1" applyFill="1" applyBorder="1" applyAlignment="1">
      <alignment horizontal="left" vertical="center"/>
    </xf>
    <xf numFmtId="0" fontId="69" fillId="13" borderId="0" xfId="6" applyFont="1" applyFill="1" applyAlignment="1">
      <alignment horizontal="left" vertical="center" wrapText="1"/>
    </xf>
    <xf numFmtId="0" fontId="70" fillId="13" borderId="0" xfId="4" applyFont="1" applyFill="1" applyAlignment="1">
      <alignment vertical="center"/>
    </xf>
    <xf numFmtId="0" fontId="12" fillId="13" borderId="36" xfId="4" applyFont="1" applyFill="1" applyBorder="1" applyAlignment="1">
      <alignment horizontal="left" vertical="center" wrapText="1"/>
    </xf>
    <xf numFmtId="0" fontId="12" fillId="13" borderId="0" xfId="4" applyFont="1" applyFill="1" applyBorder="1" applyAlignment="1">
      <alignment horizontal="left" vertical="center" wrapText="1"/>
    </xf>
    <xf numFmtId="0" fontId="82" fillId="3" borderId="36" xfId="4" applyFont="1" applyFill="1" applyBorder="1" applyAlignment="1">
      <alignment horizontal="left" vertical="center" wrapText="1"/>
    </xf>
    <xf numFmtId="0" fontId="85" fillId="13" borderId="0" xfId="6" applyFont="1" applyFill="1" applyAlignment="1">
      <alignment vertical="center" wrapText="1"/>
    </xf>
    <xf numFmtId="0" fontId="82" fillId="13" borderId="0" xfId="6" applyFont="1" applyFill="1" applyAlignment="1">
      <alignment horizontal="left" vertical="center"/>
    </xf>
    <xf numFmtId="0" fontId="41" fillId="14" borderId="0" xfId="6" applyFont="1" applyFill="1" applyAlignment="1">
      <alignment vertical="center" wrapText="1"/>
    </xf>
    <xf numFmtId="0" fontId="48" fillId="13" borderId="0" xfId="6" applyFont="1" applyFill="1" applyAlignment="1">
      <alignment horizontal="left" vertical="center" wrapText="1"/>
    </xf>
    <xf numFmtId="0" fontId="42" fillId="14" borderId="0" xfId="2" applyFont="1" applyFill="1" applyAlignment="1">
      <alignment horizontal="left" vertical="center" wrapText="1"/>
    </xf>
    <xf numFmtId="0" fontId="69" fillId="14" borderId="0" xfId="2" applyFont="1" applyFill="1" applyAlignment="1">
      <alignment horizontal="left" vertical="center" wrapText="1"/>
    </xf>
    <xf numFmtId="0" fontId="82" fillId="13" borderId="0" xfId="2" applyFont="1" applyFill="1" applyAlignment="1">
      <alignment horizontal="left" vertical="center"/>
    </xf>
    <xf numFmtId="0" fontId="73" fillId="14" borderId="33" xfId="4" applyFont="1" applyFill="1" applyBorder="1" applyAlignment="1">
      <alignment horizontal="center" vertical="center"/>
    </xf>
    <xf numFmtId="0" fontId="73" fillId="14" borderId="51" xfId="4" applyFont="1" applyFill="1" applyBorder="1" applyAlignment="1">
      <alignment horizontal="center" vertical="center"/>
    </xf>
    <xf numFmtId="0" fontId="55" fillId="13" borderId="67" xfId="4" applyFont="1" applyFill="1" applyBorder="1" applyAlignment="1">
      <alignment horizontal="center" vertical="center"/>
    </xf>
    <xf numFmtId="0" fontId="27" fillId="13" borderId="0" xfId="2" applyFont="1" applyFill="1" applyAlignment="1">
      <alignment vertical="center"/>
    </xf>
    <xf numFmtId="0" fontId="12" fillId="3" borderId="0" xfId="4" applyFont="1" applyFill="1" applyBorder="1" applyAlignment="1">
      <alignment horizontal="left" vertical="center" wrapText="1"/>
    </xf>
    <xf numFmtId="0" fontId="12" fillId="3" borderId="36" xfId="4"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22" xfId="0" applyBorder="1" applyAlignment="1">
      <alignment horizontal="left" vertical="center"/>
    </xf>
    <xf numFmtId="0" fontId="17" fillId="0" borderId="13" xfId="2" applyFont="1" applyFill="1" applyBorder="1" applyAlignment="1">
      <alignment horizontal="left" vertical="center" wrapText="1"/>
    </xf>
    <xf numFmtId="0" fontId="3" fillId="0" borderId="15" xfId="0" applyFont="1" applyBorder="1" applyAlignment="1">
      <alignment horizontal="left" vertical="center" wrapText="1"/>
    </xf>
    <xf numFmtId="0" fontId="3" fillId="0" borderId="12" xfId="0" applyFont="1" applyBorder="1" applyAlignment="1">
      <alignment horizontal="left" vertical="center" wrapText="1"/>
    </xf>
    <xf numFmtId="0" fontId="3" fillId="0" borderId="9" xfId="0" applyFont="1" applyBorder="1" applyAlignment="1">
      <alignment horizontal="left" vertical="center" wrapText="1"/>
    </xf>
    <xf numFmtId="0" fontId="11" fillId="3" borderId="8" xfId="2" applyFont="1" applyFill="1" applyBorder="1" applyAlignment="1">
      <alignment vertical="center" wrapText="1"/>
    </xf>
  </cellXfs>
  <cellStyles count="9">
    <cellStyle name="Comma 2" xfId="5" xr:uid="{00000000-0005-0000-0000-000000000000}"/>
    <cellStyle name="Explanatory Text 2" xfId="7" xr:uid="{00000000-0005-0000-0000-000001000000}"/>
    <cellStyle name="Hyperlink 2" xfId="3" xr:uid="{00000000-0005-0000-0000-000003000000}"/>
    <cellStyle name="Hyperlink 3" xfId="4" xr:uid="{00000000-0005-0000-0000-000004000000}"/>
    <cellStyle name="Lien hypertexte" xfId="1" builtinId="8"/>
    <cellStyle name="Milliers" xfId="8" builtinId="3"/>
    <cellStyle name="Normal" xfId="0" builtinId="0"/>
    <cellStyle name="Normal 2" xfId="2" xr:uid="{00000000-0005-0000-0000-000006000000}"/>
    <cellStyle name="Normal 3" xfId="6" xr:uid="{00000000-0005-0000-0000-000007000000}"/>
  </cellStyles>
  <dxfs count="60">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numFmt numFmtId="165" formatCode="_ * #,##0_ ;_ * \-#,##0_ ;_ * &quot;-&quot;??_ ;_ @_ "/>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b val="0"/>
        <i val="0"/>
        <strike val="0"/>
        <condense val="0"/>
        <extend val="0"/>
        <outline val="0"/>
        <shadow val="0"/>
        <u val="none"/>
        <vertAlign val="baseline"/>
        <sz val="10.5"/>
        <color theme="1"/>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numFmt numFmtId="0" formatCode="General"/>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b val="0"/>
        <i val="0"/>
        <strike val="0"/>
        <condense val="0"/>
        <extend val="0"/>
        <outline val="0"/>
        <shadow val="0"/>
        <u val="none"/>
        <vertAlign val="baseline"/>
        <sz val="10.5"/>
        <color theme="1"/>
        <name val="Franklin Gothic Book"/>
        <family val="2"/>
        <scheme val="none"/>
      </font>
      <alignment horizontal="general" vertical="center" textRotation="0" wrapText="0" indent="0" justifyLastLine="0" shrinkToFit="0" readingOrder="0"/>
    </dxf>
    <dxf>
      <font>
        <strike val="0"/>
        <outline val="0"/>
        <shadow val="0"/>
        <vertAlign val="baseline"/>
        <sz val="10.5"/>
        <name val="Franklin Gothic Book"/>
        <family val="2"/>
        <scheme val="none"/>
      </font>
      <alignment horizontal="general" vertical="center" textRotation="0" wrapText="0" indent="0" justifyLastLine="0" shrinkToFit="0" readingOrder="0"/>
    </dxf>
    <dxf>
      <font>
        <strike val="0"/>
        <outline val="0"/>
        <shadow val="0"/>
        <vertAlign val="baseline"/>
        <sz val="10.5"/>
        <name val="Franklin Gothic Book"/>
        <family val="2"/>
        <scheme val="none"/>
      </font>
      <alignment horizontal="general" vertical="center" textRotation="0" wrapText="0" indent="0" justifyLastLine="0" shrinkToFit="0" readingOrder="0"/>
    </dxf>
    <dxf>
      <font>
        <strike val="0"/>
        <outline val="0"/>
        <shadow val="0"/>
        <vertAlign val="baseline"/>
        <sz val="10.5"/>
        <name val="Franklin Gothic Book"/>
        <family val="2"/>
        <scheme val="none"/>
      </font>
      <alignment horizontal="general" vertical="center" textRotation="0" wrapText="0" indent="0" justifyLastLine="0" shrinkToFit="0" readingOrder="0"/>
    </dxf>
    <dxf>
      <font>
        <strike val="0"/>
        <outline val="0"/>
        <shadow val="0"/>
        <vertAlign val="baseline"/>
        <sz val="10.5"/>
        <name val="Franklin Gothic Book"/>
        <family val="2"/>
        <scheme val="none"/>
      </font>
      <alignment horizontal="general" vertical="center" textRotation="0" wrapText="0" indent="0" justifyLastLine="0" shrinkToFit="0" readingOrder="0"/>
    </dxf>
    <dxf>
      <font>
        <strike val="0"/>
        <outline val="0"/>
        <shadow val="0"/>
        <vertAlign val="baseline"/>
        <sz val="10.5"/>
        <name val="Franklin Gothic Book"/>
        <family val="2"/>
        <scheme val="none"/>
      </font>
      <alignment horizontal="general" vertical="center" textRotation="0" wrapText="0" indent="0" justifyLastLine="0" shrinkToFit="0" readingOrder="0"/>
    </dxf>
    <dxf>
      <font>
        <strike val="0"/>
        <outline val="0"/>
        <shadow val="0"/>
        <vertAlign val="baseline"/>
        <name val="Franklin Gothic Book"/>
        <family val="2"/>
        <scheme val="none"/>
      </font>
      <numFmt numFmtId="0" formatCode="General"/>
      <alignment vertical="center" textRotation="0" indent="0" justifyLastLine="0" shrinkToFit="0" readingOrder="0"/>
    </dxf>
    <dxf>
      <font>
        <strike val="0"/>
        <outline val="0"/>
        <shadow val="0"/>
        <vertAlign val="baseline"/>
        <name val="Franklin Gothic Book"/>
        <family val="2"/>
        <scheme val="none"/>
      </font>
      <numFmt numFmtId="0" formatCode="General"/>
      <alignment vertical="center" textRotation="0" indent="0" justifyLastLine="0" shrinkToFit="0" readingOrder="0"/>
    </dxf>
    <dxf>
      <font>
        <strike val="0"/>
        <outline val="0"/>
        <shadow val="0"/>
        <vertAlign val="baseline"/>
        <name val="Franklin Gothic Book"/>
        <family val="2"/>
        <scheme val="none"/>
      </font>
      <numFmt numFmtId="0" formatCode="General"/>
      <alignment vertical="center" textRotation="0" indent="0" justifyLastLine="0" shrinkToFit="0" readingOrder="0"/>
    </dxf>
    <dxf>
      <font>
        <strike val="0"/>
        <outline val="0"/>
        <shadow val="0"/>
        <vertAlign val="baseline"/>
        <name val="Franklin Gothic Book"/>
        <family val="2"/>
        <scheme val="none"/>
      </font>
      <numFmt numFmtId="0" formatCode="General"/>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vertAlign val="baseline"/>
        <name val="Franklin Gothic Book"/>
        <family val="2"/>
        <scheme val="none"/>
      </font>
      <alignment vertical="center" textRotation="0" indent="0" justifyLastLine="0" shrinkToFit="0" readingOrder="0"/>
    </dxf>
    <dxf>
      <font>
        <strike val="0"/>
        <outline val="0"/>
        <shadow val="0"/>
        <u val="none"/>
        <vertAlign val="baseline"/>
        <sz val="12"/>
        <color theme="1"/>
        <name val="Franklin Gothic Book"/>
        <family val="2"/>
        <scheme val="none"/>
      </font>
      <alignment horizontal="left" vertical="center" textRotation="0" wrapText="0" indent="0" justifyLastLine="0" shrinkToFit="0" readingOrder="0"/>
    </dxf>
    <dxf>
      <font>
        <strike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2"/>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2"/>
        <color theme="1"/>
        <name val="Franklin Gothic Book"/>
        <family val="2"/>
        <scheme val="none"/>
      </font>
      <numFmt numFmtId="165" formatCode="_ * #,##0_ ;_ * \-#,##0_ ;_ * &quot;-&quot;??_ ;_ @_ "/>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2"/>
        <color theme="1"/>
        <name val="Franklin Gothic Book"/>
        <family val="2"/>
        <scheme val="none"/>
      </font>
      <fill>
        <patternFill patternType="none">
          <fgColor indexed="64"/>
          <bgColor auto="1"/>
        </patternFill>
      </fill>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2"/>
        <color theme="1"/>
        <name val="Franklin Gothic Book"/>
        <family val="2"/>
        <scheme val="none"/>
      </font>
      <alignment horizontal="left" vertical="center" textRotation="0" wrapText="0" indent="0" justifyLastLine="0" shrinkToFit="0" readingOrder="0"/>
    </dxf>
    <dxf>
      <font>
        <strike val="0"/>
        <outline val="0"/>
        <shadow val="0"/>
        <u val="none"/>
        <vertAlign val="baseline"/>
        <sz val="12"/>
        <color theme="1"/>
        <name val="Franklin Gothic Book"/>
        <family val="2"/>
        <scheme val="none"/>
      </font>
    </dxf>
    <dxf>
      <font>
        <strike val="0"/>
        <outline val="0"/>
        <shadow val="0"/>
        <vertAlign val="baseline"/>
        <name val="Franklin Gothic Book"/>
        <family val="2"/>
        <scheme val="none"/>
      </font>
      <alignment horizontal="left" vertical="center" textRotation="0" wrapText="0" indent="0" justifyLastLine="0" shrinkToFit="0" readingOrder="0"/>
    </dxf>
    <dxf>
      <border outline="0">
        <top style="medium">
          <color indexed="64"/>
        </top>
      </border>
    </dxf>
    <dxf>
      <font>
        <b val="0"/>
        <i val="0"/>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i/>
        <strike val="0"/>
        <outline val="0"/>
        <shadow val="0"/>
        <vertAlign val="baseline"/>
        <name val="Franklin Gothic Book"/>
        <family val="2"/>
        <scheme val="none"/>
      </font>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i/>
        <strike val="0"/>
        <outline val="0"/>
        <shadow val="0"/>
        <vertAlign val="baseline"/>
        <sz val="12"/>
        <name val="Franklin Gothic Book"/>
        <family val="2"/>
        <scheme val="none"/>
      </font>
      <fill>
        <patternFill patternType="none">
          <fgColor indexed="64"/>
          <bgColor indexed="65"/>
        </patternFill>
      </fill>
      <alignment horizontal="left" vertical="center" textRotation="0" wrapText="0" indent="0" justifyLastLine="0" shrinkToFit="0" readingOrder="0"/>
    </dxf>
    <dxf>
      <border outline="0">
        <top style="medium">
          <color indexed="64"/>
        </top>
      </border>
    </dxf>
    <dxf>
      <font>
        <b val="0"/>
        <i val="0"/>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numFmt numFmtId="165"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numFmt numFmtId="165"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i/>
        <strike val="0"/>
        <outline val="0"/>
        <shadow val="0"/>
        <vertAlign val="baseline"/>
        <name val="Franklin Gothic Book"/>
        <family val="2"/>
        <scheme val="none"/>
      </font>
      <alignment horizontal="left" vertical="center" textRotation="0" wrapText="0" indent="0" justifyLastLine="0" shrinkToFit="0" readingOrder="0"/>
    </dxf>
    <dxf>
      <font>
        <b val="0"/>
        <i/>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i/>
        <strike val="0"/>
        <outline val="0"/>
        <shadow val="0"/>
        <vertAlign val="baseline"/>
        <name val="Franklin Gothic Book"/>
        <family val="2"/>
        <scheme val="none"/>
      </font>
      <alignment horizontal="left" vertical="center" textRotation="0" wrapText="0" indent="0" justifyLastLine="0" shrinkToFit="0" readingOrder="0"/>
    </dxf>
    <dxf>
      <border outline="0">
        <top style="medium">
          <color indexed="64"/>
        </top>
      </border>
    </dxf>
    <dxf>
      <font>
        <b val="0"/>
        <i val="0"/>
        <strike val="0"/>
        <condense val="0"/>
        <extend val="0"/>
        <outline val="0"/>
        <shadow val="0"/>
        <u val="none"/>
        <vertAlign val="baseline"/>
        <sz val="12"/>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2" defaultTableStyle="TableStyleMedium2" defaultPivotStyle="PivotStyleLight16">
    <tableStyle name="EITI Table" pivot="0" count="3" xr9:uid="{00000000-0011-0000-FFFF-FFFF00000000}">
      <tableStyleElement type="headerRow" dxfId="59"/>
      <tableStyleElement type="firstRowStripe" dxfId="58"/>
      <tableStyleElement type="secondRowStripe" dxfId="57"/>
    </tableStyle>
    <tableStyle name="EITI Table 2" pivot="0" count="3" xr9:uid="{99A0D638-0715-4A1D-BAA0-E6A980B38CFE}">
      <tableStyleElement type="headerRow" dxfId="56"/>
      <tableStyleElement type="firstRowStripe" dxfId="55"/>
      <tableStyleElement type="secondRowStripe" dxfId="54"/>
    </tableStyle>
  </tableStyles>
  <colors>
    <mruColors>
      <color rgb="FFF7A516"/>
      <color rgb="FFFF7700"/>
      <color rgb="FFFF7F0E"/>
      <color rgb="FFFF79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112059</xdr:rowOff>
    </xdr:from>
    <xdr:to>
      <xdr:col>2</xdr:col>
      <xdr:colOff>1736679</xdr:colOff>
      <xdr:row>5</xdr:row>
      <xdr:rowOff>24409</xdr:rowOff>
    </xdr:to>
    <xdr:pic>
      <xdr:nvPicPr>
        <xdr:cNvPr id="2" name="Picture 1" descr="https://eiti.org/sites/default/files/styles/img-narrow/public/inline/logo_gradient_-_under.png?itok=F8fw0Tyz">
          <a:extLst>
            <a:ext uri="{FF2B5EF4-FFF2-40B4-BE49-F238E27FC236}">
              <a16:creationId xmlns:a16="http://schemas.microsoft.com/office/drawing/2014/main" id="{AA1D8EAF-9C9C-074F-A03B-F5FDC9585C0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302559" y="112059"/>
          <a:ext cx="1736679" cy="10441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3" name="Group 2">
          <a:extLst>
            <a:ext uri="{FF2B5EF4-FFF2-40B4-BE49-F238E27FC236}">
              <a16:creationId xmlns:a16="http://schemas.microsoft.com/office/drawing/2014/main" id="{4755E0EC-DD37-B145-A419-739A32226850}"/>
            </a:ext>
          </a:extLst>
        </xdr:cNvPr>
        <xdr:cNvGrpSpPr>
          <a:grpSpLocks/>
        </xdr:cNvGrpSpPr>
      </xdr:nvGrpSpPr>
      <xdr:grpSpPr bwMode="auto">
        <a:xfrm>
          <a:off x="306294" y="1143000"/>
          <a:ext cx="13402235" cy="45392"/>
          <a:chOff x="1134" y="1904"/>
          <a:chExt cx="9546" cy="181"/>
        </a:xfrm>
      </xdr:grpSpPr>
      <xdr:sp macro="" textlink="">
        <xdr:nvSpPr>
          <xdr:cNvPr id="4" name="Rectangle 3">
            <a:extLst>
              <a:ext uri="{FF2B5EF4-FFF2-40B4-BE49-F238E27FC236}">
                <a16:creationId xmlns:a16="http://schemas.microsoft.com/office/drawing/2014/main" id="{8B39DAD8-A429-C646-B377-E0315B2757F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5" name="Rectangle 4">
            <a:extLst>
              <a:ext uri="{FF2B5EF4-FFF2-40B4-BE49-F238E27FC236}">
                <a16:creationId xmlns:a16="http://schemas.microsoft.com/office/drawing/2014/main" id="{A756E22C-373B-7A43-B8C3-272B3F02AB9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6" name="Rectangle 5">
            <a:extLst>
              <a:ext uri="{FF2B5EF4-FFF2-40B4-BE49-F238E27FC236}">
                <a16:creationId xmlns:a16="http://schemas.microsoft.com/office/drawing/2014/main" id="{54C5A559-A0CB-A14C-BBC7-367F9BB2751E}"/>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7" name="Rectangle 6">
            <a:extLst>
              <a:ext uri="{FF2B5EF4-FFF2-40B4-BE49-F238E27FC236}">
                <a16:creationId xmlns:a16="http://schemas.microsoft.com/office/drawing/2014/main" id="{D6ED7CC0-3AF2-2A4C-A7AF-9950514FE2E9}"/>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8EA79237-2D6D-4C42-88D0-C9E81EAE1D92}"/>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9" name="Rectangle 8">
            <a:extLst>
              <a:ext uri="{FF2B5EF4-FFF2-40B4-BE49-F238E27FC236}">
                <a16:creationId xmlns:a16="http://schemas.microsoft.com/office/drawing/2014/main" id="{3C672138-AD6A-8141-9FFF-3E70297417C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37F88558-0A11-E844-B9E2-2B37CF2DF12C}"/>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1" name="Rectangle 10">
            <a:extLst>
              <a:ext uri="{FF2B5EF4-FFF2-40B4-BE49-F238E27FC236}">
                <a16:creationId xmlns:a16="http://schemas.microsoft.com/office/drawing/2014/main" id="{1CADB603-8A75-554F-8637-71EDF37CB22F}"/>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266699</xdr:colOff>
      <xdr:row>0</xdr:row>
      <xdr:rowOff>0</xdr:rowOff>
    </xdr:from>
    <xdr:to>
      <xdr:col>4</xdr:col>
      <xdr:colOff>1800224</xdr:colOff>
      <xdr:row>0</xdr:row>
      <xdr:rowOff>0</xdr:rowOff>
    </xdr:to>
    <xdr:grpSp>
      <xdr:nvGrpSpPr>
        <xdr:cNvPr id="2" name="Group 1">
          <a:extLst>
            <a:ext uri="{FF2B5EF4-FFF2-40B4-BE49-F238E27FC236}">
              <a16:creationId xmlns:a16="http://schemas.microsoft.com/office/drawing/2014/main" id="{EBDC42F6-EBA8-4228-8756-56BC49C7E0EA}"/>
            </a:ext>
          </a:extLst>
        </xdr:cNvPr>
        <xdr:cNvGrpSpPr>
          <a:grpSpLocks/>
        </xdr:cNvGrpSpPr>
      </xdr:nvGrpSpPr>
      <xdr:grpSpPr bwMode="auto">
        <a:xfrm>
          <a:off x="266699" y="0"/>
          <a:ext cx="9862608" cy="0"/>
          <a:chOff x="1133" y="1230"/>
          <a:chExt cx="8460" cy="208"/>
        </a:xfrm>
      </xdr:grpSpPr>
      <xdr:sp macro="" textlink="">
        <xdr:nvSpPr>
          <xdr:cNvPr id="3" name="Rektangel 2">
            <a:extLst>
              <a:ext uri="{FF2B5EF4-FFF2-40B4-BE49-F238E27FC236}">
                <a16:creationId xmlns:a16="http://schemas.microsoft.com/office/drawing/2014/main" id="{CBCB8E6A-9D37-47B5-8F6B-F39CA10121F4}"/>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id="{28DC82AB-62A3-4AE4-A935-E1295BA3AFEF}"/>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4</xdr:row>
      <xdr:rowOff>180974</xdr:rowOff>
    </xdr:from>
    <xdr:to>
      <xdr:col>14</xdr:col>
      <xdr:colOff>0</xdr:colOff>
      <xdr:row>6</xdr:row>
      <xdr:rowOff>0</xdr:rowOff>
    </xdr:to>
    <xdr:grpSp>
      <xdr:nvGrpSpPr>
        <xdr:cNvPr id="2" name="Group 1">
          <a:extLst>
            <a:ext uri="{FF2B5EF4-FFF2-40B4-BE49-F238E27FC236}">
              <a16:creationId xmlns:a16="http://schemas.microsoft.com/office/drawing/2014/main" id="{E1EFD1F9-07C9-4A03-A87B-F18450741073}"/>
            </a:ext>
          </a:extLst>
        </xdr:cNvPr>
        <xdr:cNvGrpSpPr>
          <a:grpSpLocks/>
        </xdr:cNvGrpSpPr>
      </xdr:nvGrpSpPr>
      <xdr:grpSpPr bwMode="auto">
        <a:xfrm>
          <a:off x="196273" y="1012247"/>
          <a:ext cx="20874182" cy="234662"/>
          <a:chOff x="1133" y="1230"/>
          <a:chExt cx="8460" cy="208"/>
        </a:xfrm>
      </xdr:grpSpPr>
      <xdr:sp macro="" textlink="">
        <xdr:nvSpPr>
          <xdr:cNvPr id="3" name="Rektangel 2">
            <a:extLst>
              <a:ext uri="{FF2B5EF4-FFF2-40B4-BE49-F238E27FC236}">
                <a16:creationId xmlns:a16="http://schemas.microsoft.com/office/drawing/2014/main" id="{DFE45F9D-6AD6-4840-BB1C-B5CEBAB791B1}"/>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id="{A4D1251F-5B0F-43D4-8CAC-008BC8266AB3}"/>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28</xdr:row>
      <xdr:rowOff>212910</xdr:rowOff>
    </xdr:from>
    <xdr:to>
      <xdr:col>14</xdr:col>
      <xdr:colOff>9787</xdr:colOff>
      <xdr:row>75</xdr:row>
      <xdr:rowOff>147205</xdr:rowOff>
    </xdr:to>
    <xdr:pic>
      <xdr:nvPicPr>
        <xdr:cNvPr id="5" name="Picture 4">
          <a:extLst>
            <a:ext uri="{FF2B5EF4-FFF2-40B4-BE49-F238E27FC236}">
              <a16:creationId xmlns:a16="http://schemas.microsoft.com/office/drawing/2014/main" id="{B0E3A5CE-CFA7-4E51-8FF6-2B46F3DE83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63190" y="6004110"/>
          <a:ext cx="6201598" cy="88286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225135</xdr:colOff>
      <xdr:row>0</xdr:row>
      <xdr:rowOff>0</xdr:rowOff>
    </xdr:from>
    <xdr:to>
      <xdr:col>10</xdr:col>
      <xdr:colOff>2609849</xdr:colOff>
      <xdr:row>0</xdr:row>
      <xdr:rowOff>0</xdr:rowOff>
    </xdr:to>
    <xdr:grpSp>
      <xdr:nvGrpSpPr>
        <xdr:cNvPr id="2" name="Group 1">
          <a:extLst>
            <a:ext uri="{FF2B5EF4-FFF2-40B4-BE49-F238E27FC236}">
              <a16:creationId xmlns:a16="http://schemas.microsoft.com/office/drawing/2014/main" id="{32C0F551-9288-4DBF-897B-59033EC005B8}"/>
            </a:ext>
          </a:extLst>
        </xdr:cNvPr>
        <xdr:cNvGrpSpPr>
          <a:grpSpLocks/>
        </xdr:cNvGrpSpPr>
      </xdr:nvGrpSpPr>
      <xdr:grpSpPr bwMode="auto">
        <a:xfrm>
          <a:off x="479135" y="0"/>
          <a:ext cx="15308832" cy="0"/>
          <a:chOff x="1133" y="1230"/>
          <a:chExt cx="8460" cy="208"/>
        </a:xfrm>
      </xdr:grpSpPr>
      <xdr:sp macro="" textlink="">
        <xdr:nvSpPr>
          <xdr:cNvPr id="3" name="Rektangel 2">
            <a:extLst>
              <a:ext uri="{FF2B5EF4-FFF2-40B4-BE49-F238E27FC236}">
                <a16:creationId xmlns:a16="http://schemas.microsoft.com/office/drawing/2014/main" id="{5401A38B-ECF5-4743-A892-9841AE097793}"/>
              </a:ext>
            </a:extLst>
          </xdr:cNvPr>
          <xdr:cNvSpPr>
            <a:spLocks noChangeArrowheads="1"/>
          </xdr:cNvSpPr>
        </xdr:nvSpPr>
        <xdr:spPr bwMode="auto">
          <a:xfrm>
            <a:off x="1133" y="1230"/>
            <a:ext cx="8460" cy="208"/>
          </a:xfrm>
          <a:prstGeom prst="rect">
            <a:avLst/>
          </a:prstGeom>
          <a:solidFill>
            <a:srgbClr val="0076AF"/>
          </a:solidFill>
          <a:ln>
            <a:noFill/>
          </a:ln>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id="{53E70687-7298-4867-8F62-129E98132BBC}"/>
              </a:ext>
            </a:extLst>
          </xdr:cNvPr>
          <xdr:cNvSpPr>
            <a:spLocks noChangeArrowheads="1"/>
          </xdr:cNvSpPr>
        </xdr:nvSpPr>
        <xdr:spPr bwMode="auto">
          <a:xfrm>
            <a:off x="2298" y="1230"/>
            <a:ext cx="750" cy="208"/>
          </a:xfrm>
          <a:prstGeom prst="rect">
            <a:avLst/>
          </a:prstGeom>
          <a:solidFill>
            <a:srgbClr val="56ADD6"/>
          </a:solidFill>
          <a:ln>
            <a:noFill/>
          </a:ln>
        </xdr:spPr>
        <xdr:txBody>
          <a:bodyPr rot="0" vert="horz" wrap="square" lIns="91440" tIns="45720" rIns="91440" bIns="45720" anchor="ctr" anchorCtr="0" upright="1">
            <a:noAutofit/>
          </a:bodyPr>
          <a:lstStyle/>
          <a:p>
            <a:endParaRPr lang="en-GB"/>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xtractives.sharepoint.com/Users/alexgordy/Downloads/en_eiti_summary_data_template_2.0_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xtractives.sharepoint.com/Users/alexgordy/Downloads/en_eiti_summary_data_template_2.0_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xtractives.sharepoint.com/sites/Africateam/Shared%20Documents/Guinea/2.%20Disclosures/Reporting%20and%20analysis/2018%20EITI%20Report/2018%20Guinea%20Summary%20Data%20FR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ow r="4">
          <cell r="G4" t="str">
            <v>YYYY-MM-DD</v>
          </cell>
        </row>
      </sheetData>
      <sheetData sheetId="1">
        <row r="44">
          <cell r="E44" t="str">
            <v>XXX</v>
          </cell>
        </row>
      </sheetData>
      <sheetData sheetId="2"/>
      <sheetData sheetId="3"/>
      <sheetData sheetId="4"/>
      <sheetData sheetId="5"/>
      <sheetData sheetId="6">
        <row r="4">
          <cell r="I4" t="str">
            <v>Yes</v>
          </cell>
        </row>
        <row r="5">
          <cell r="I5" t="str">
            <v>Partially</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sheetData sheetId="1" refreshError="1"/>
      <sheetData sheetId="2" refreshError="1"/>
      <sheetData sheetId="3" refreshError="1"/>
      <sheetData sheetId="4" refreshError="1"/>
      <sheetData sheetId="5" refreshError="1"/>
      <sheetData sheetId="6" refreshError="1">
        <row r="4">
          <cell r="K4" t="str">
            <v>Yes, systematically disclosed</v>
          </cell>
        </row>
        <row r="5">
          <cell r="K5" t="str">
            <v>Yes, through EITI reporting</v>
          </cell>
        </row>
        <row r="6">
          <cell r="K6" t="str">
            <v>Not applicable</v>
          </cell>
        </row>
      </sheetData>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ie 1 - Présentation"/>
      <sheetName val="Partie 2 - Liste de pointage"/>
      <sheetName val="Partie 3 - Entités déclarantes"/>
      <sheetName val="Partie 4 - Recettes de l’État"/>
      <sheetName val="Partie 5 - Données d’entreprise"/>
      <sheetName val="Feuil1"/>
      <sheetName val="Feuil2"/>
      <sheetName val="Feuil3"/>
      <sheetName val="Feuil4"/>
      <sheetName val="Feuil5"/>
      <sheetName val="Listes"/>
      <sheetName val="2018 Guinea Summary Data FR_v2"/>
    </sheetNames>
    <sheetDataSet>
      <sheetData sheetId="0">
        <row r="4">
          <cell r="G4" t="str">
            <v>AAAA-MM-JJ</v>
          </cell>
        </row>
      </sheetData>
      <sheetData sheetId="1">
        <row r="50">
          <cell r="E50" t="str">
            <v>GNF</v>
          </cell>
        </row>
        <row r="51">
          <cell r="E51">
            <v>9015.68</v>
          </cell>
        </row>
      </sheetData>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66DC7C5-E590-4EE4-A5AD-2A4158E94991}" name="Companies7" displayName="Companies7" ref="B42:I68" totalsRowShown="0" headerRowDxfId="53" tableBorderDxfId="52" headerRowCellStyle="Normal 2">
  <autoFilter ref="B42:I68" xr:uid="{00000000-0009-0000-0100-000009000000}"/>
  <tableColumns count="8">
    <tableColumn id="1" xr3:uid="{7E3A3FE7-328C-4CFC-BE4C-ADB9A7DDB869}" name="Nom complet de l’entreprise" dataDxfId="51" dataCellStyle="Normal 2"/>
    <tableColumn id="7" xr3:uid="{4D2DC84C-5E6E-471D-B258-18ACE9F1E6E8}" name="Type d'entreprise" dataDxfId="50" dataCellStyle="Normal 2"/>
    <tableColumn id="2" xr3:uid="{F043B10B-0857-41DC-AB5E-F7CEF22FC336}" name="Identifiant de l’entreprise" dataDxfId="49" dataCellStyle="Normal 2"/>
    <tableColumn id="5" xr3:uid="{81138C6D-A696-4455-BE8F-0B576BC607EA}" name="Secteur" dataDxfId="48" dataCellStyle="Normal 2"/>
    <tableColumn id="3" xr3:uid="{1EFDB66C-D67A-4157-A5B0-6B6F4E5B1480}" name="Matières premières (séparation par virgule)" dataDxfId="47" dataCellStyle="Normal 2"/>
    <tableColumn id="4" xr3:uid="{46E0AF3B-C489-4E18-91F4-9DB0E2644C40}" name="Cotation boursière ou site Internet d’entreprise " dataDxfId="46" dataCellStyle="Hyperlink 3"/>
    <tableColumn id="8" xr3:uid="{95A44F86-AB08-494F-8246-E93C98665508}" name="Rapport financier audité (si indisponible, bilan comptable ou flux de trésorerie…)" dataDxfId="45" dataCellStyle="Comma 2"/>
    <tableColumn id="6" xr3:uid="{AEEF56E2-65FA-4510-B81F-5867C7059B1A}" name="Rapport de paiements à l’État" dataDxfId="44" dataCellStyle="Comma 2"/>
  </tableColumns>
  <tableStyleInfo name="EITI Table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126760C-9537-4F22-B527-8C2AE1CDD850}" name="Government_agencies8" displayName="Government_agencies8" ref="B20:E33" totalsRowShown="0" headerRowDxfId="43" tableBorderDxfId="42" headerRowCellStyle="Normal 2">
  <autoFilter ref="B20:E33" xr:uid="{00000000-0009-0000-0100-00000B000000}"/>
  <tableColumns count="4">
    <tableColumn id="1" xr3:uid="{15CE85DF-E7F7-4FA6-BBDB-C01CB2DFDDEB}" name="Nom complet de l’entité" dataDxfId="41" dataCellStyle="Normal 2"/>
    <tableColumn id="4" xr3:uid="{DBCB34DF-203A-4A62-98D8-91E5F29503FE}" name="Type d'Agence" dataDxfId="40" dataCellStyle="Normal 2"/>
    <tableColumn id="2" xr3:uid="{2F363FDE-26D0-4EBD-8A0C-D66E683670D1}" name="N° d’identifiant (le cas échéant)" dataDxfId="39" dataCellStyle="Normal 2"/>
    <tableColumn id="3" xr3:uid="{914C8DB3-EB27-4AD1-89C3-6745EDF82A5F}" name="Total déclaré" dataDxfId="38" dataCellStyle="Comma 2"/>
  </tableColumns>
  <tableStyleInfo name="EITI Table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080D6ED-F9FB-4B31-9545-5CE818CC6DF5}" name="Companies159" displayName="Companies159" ref="B71:J84" totalsRowShown="0" headerRowDxfId="37" tableBorderDxfId="36" headerRowCellStyle="Normal 2">
  <autoFilter ref="B71:J84" xr:uid="{00000000-0009-0000-0100-00000E000000}"/>
  <tableColumns count="9">
    <tableColumn id="1" xr3:uid="{1BE7CB95-E11D-456E-9B7F-B8E29881EB90}" name="Nom complet du projet" dataDxfId="35" dataCellStyle="Normal 2"/>
    <tableColumn id="2" xr3:uid="{4CFCAB1C-E19E-49BE-9E62-37F9F8B281A5}" name="Référence(s) de la convention juridique : contrat, licence, bail, concession,..." dataDxfId="34" dataCellStyle="Normal 3"/>
    <tableColumn id="3" xr3:uid="{9753092F-69B2-4F00-B881-1C6DAD6DDA95}" name="Sociétés associées, commencer par l’Opérateur" dataDxfId="33" dataCellStyle="Normal 2"/>
    <tableColumn id="5" xr3:uid="{8ED3B576-F25B-4326-9B0F-DDFCBEEACDB1}" name="Matières premières (une matière/ligne)" dataDxfId="32" dataCellStyle="Normal 2"/>
    <tableColumn id="6" xr3:uid="{3B74D7E0-136D-4DC4-BDB5-CB02CEFD5E22}" name="Statut" dataDxfId="31" dataCellStyle="Normal 3"/>
    <tableColumn id="7" xr3:uid="{C5802184-31AE-4688-A278-343A2CCBCCE8}" name="Volume de production" dataDxfId="30" dataCellStyle="Comma 2"/>
    <tableColumn id="8" xr3:uid="{8F07D6CC-6C0A-4E45-90BB-EA9BB5F4E9F3}" name="Unité" dataDxfId="29" dataCellStyle="Normal 2"/>
    <tableColumn id="9" xr3:uid="{7265934D-F2A1-40CD-A8F3-03511DF61516}" name="Valeur de production" dataDxfId="28" dataCellStyle="Comma 2"/>
    <tableColumn id="10" xr3:uid="{1E82B512-CA59-4FA1-A693-546CC65A7141}" name="Devise" dataDxfId="27" dataCellStyle="Normal 2"/>
  </tableColumns>
  <tableStyleInfo name="EITI Table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1AADB57-C174-40FD-B67D-A72F65F7494D}" name="Government_revenues_table10" displayName="Government_revenues_table10" ref="B21:K57" totalsRowShown="0" headerRowDxfId="26" dataDxfId="25">
  <autoFilter ref="B21:K57" xr:uid="{00000000-0009-0000-0100-000006000000}"/>
  <sortState xmlns:xlrd2="http://schemas.microsoft.com/office/spreadsheetml/2017/richdata2" ref="B22:K53">
    <sortCondition descending="1" ref="J21:J53"/>
  </sortState>
  <tableColumns count="10">
    <tableColumn id="8" xr3:uid="{864F3C98-2768-4F86-8834-B7554702D370}" name="GFS Niveau 1" dataDxfId="24"/>
    <tableColumn id="9" xr3:uid="{7C9E79BC-9179-434A-9B6D-42BDA7A2EF2A}" name="GFS Niveau 2" dataDxfId="23"/>
    <tableColumn id="10" xr3:uid="{C8233614-D924-4632-94F0-3087D4677AA6}" name="GFS Niveau 3" dataDxfId="22"/>
    <tableColumn id="7" xr3:uid="{F170F511-6B19-48DF-80E8-47B03AB880EC}" name="GFS Niveau 4" dataDxfId="21"/>
    <tableColumn id="1" xr3:uid="{E466F4F3-5947-4B64-AC5B-7D3D17D4C5FA}" name="Classification SFP" dataDxfId="20" dataCellStyle="Normal 3"/>
    <tableColumn id="11" xr3:uid="{67B0DE94-E9F7-47FF-B6A4-EEA2E185ADE5}" name="Secteur" dataDxfId="19" dataCellStyle="Normal 3"/>
    <tableColumn id="3" xr3:uid="{058CD853-BDAE-4D89-AE75-109A6ADBFCFA}" name="Nom du flux de revenus" dataDxfId="18" dataCellStyle="Normal 3"/>
    <tableColumn id="4" xr3:uid="{AB2E6CF3-B6DB-4746-B6CC-7A4A52D8D87B}" name="Entité de l’État" dataDxfId="17" dataCellStyle="Normal 3"/>
    <tableColumn id="5" xr3:uid="{31DEA9C9-938F-4AAD-89BF-AA57E562C309}" name="Valeur des revenus" dataDxfId="16" dataCellStyle="Comma 2"/>
    <tableColumn id="2" xr3:uid="{A1B6392E-0AB8-43E5-84A4-A2937A548C69}" name="Devise" dataDxfId="15" dataCellStyle="Comma 2"/>
  </tableColumns>
  <tableStyleInfo name="EITI Table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0214C9D-29F3-4D5D-9A41-0F457A9E3AB5}" name="Table1011" displayName="Table1011" ref="B21:N213" totalsRowShown="0" headerRowDxfId="14" dataDxfId="13">
  <autoFilter ref="B21:N213" xr:uid="{00000000-0009-0000-0100-00000A000000}"/>
  <tableColumns count="13">
    <tableColumn id="7" xr3:uid="{88EE63F2-3798-4B98-B3A8-3324304A47B3}" name="Secteur" dataDxfId="12"/>
    <tableColumn id="1" xr3:uid="{3C1AD7F0-C0EB-4B61-81A2-B52986DBE71C}" name="Entreprise" dataDxfId="11"/>
    <tableColumn id="3" xr3:uid="{8EE576DF-D12A-49C5-9D28-A32A00473625}" name="Entité de l’État" dataDxfId="10"/>
    <tableColumn id="4" xr3:uid="{36EDD730-BEF4-41D1-8FC8-55D61804987C}" name="Nom du paiement" dataDxfId="9"/>
    <tableColumn id="5" xr3:uid="{CE9DAF0E-7F97-449C-A12A-958E6532E815}" name="Perçu par projet (O/N)" dataDxfId="8"/>
    <tableColumn id="6" xr3:uid="{1938CACF-1B84-4AE2-827E-95CF2C8971FE}" name="Déclaré par projet (O/N)" dataDxfId="7"/>
    <tableColumn id="2" xr3:uid="{24071364-95B3-4AF3-8FAF-6C8A24568201}" name="Nom du projet" dataDxfId="6"/>
    <tableColumn id="13" xr3:uid="{BC3A80FA-2172-4A3F-AE21-2F8CF0547F13}" name="Devise de déclaration" dataDxfId="5"/>
    <tableColumn id="14" xr3:uid="{903E8C7E-A521-47B7-9DF6-B06393AA6E95}" name="Valeur de revenus" dataDxfId="4"/>
    <tableColumn id="18" xr3:uid="{4A8A009B-3A82-4CC4-BAE6-44493B76D6D1}" name="Paiement effectué en nature?" dataDxfId="3"/>
    <tableColumn id="8" xr3:uid="{5DF32D86-E893-4B43-BF48-D37A163A8126}" name="Volume en nature (si applicable)" dataDxfId="2"/>
    <tableColumn id="9" xr3:uid="{C33F660D-EFFC-4202-923C-C8EC1ED8CDCB}" name="Unité (si applicable)" dataDxfId="1"/>
    <tableColumn id="11" xr3:uid="{EF8C0B35-46AE-4C44-AE84-01587EBED8FA}" name="Commentaires" dataDxfId="0"/>
  </tableColumns>
  <tableStyleInfo name="EITI Table 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itiedoc-guinee.org/wp-content/uploads/2021/09/210930A.pdf" TargetMode="External"/><Relationship Id="rId1" Type="http://schemas.openxmlformats.org/officeDocument/2006/relationships/hyperlink" Target="https://unstats.un.org/unsd/tradekb/Knowledgebase/50018/Harmonized-Commodity-Description-and-Coding-Systems-H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unstats.un.org/unsd/tradekb/Knowledgebase/50018/Harmonized-Commodity-Description-and-Coding-Systems-HS"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hyperlink" Target="https://www.anglogoldashanti.com/" TargetMode="External"/><Relationship Id="rId13" Type="http://schemas.openxmlformats.org/officeDocument/2006/relationships/hyperlink" Target="https://soguipami.net/" TargetMode="External"/><Relationship Id="rId18" Type="http://schemas.openxmlformats.org/officeDocument/2006/relationships/drawing" Target="../drawings/drawing2.xml"/><Relationship Id="rId3" Type="http://schemas.openxmlformats.org/officeDocument/2006/relationships/hyperlink" Target="https://eiti.org/fr/pays" TargetMode="External"/><Relationship Id="rId21" Type="http://schemas.openxmlformats.org/officeDocument/2006/relationships/table" Target="../tables/table3.xml"/><Relationship Id="rId7" Type="http://schemas.openxmlformats.org/officeDocument/2006/relationships/hyperlink" Target="http://www.cbg-guinee.com/" TargetMode="External"/><Relationship Id="rId12" Type="http://schemas.openxmlformats.org/officeDocument/2006/relationships/hyperlink" Target="https://gacguinee.com/https-gacguinee-com/" TargetMode="External"/><Relationship Id="rId17" Type="http://schemas.openxmlformats.org/officeDocument/2006/relationships/printerSettings" Target="../printerSettings/printerSettings13.bin"/><Relationship Id="rId2" Type="http://schemas.openxmlformats.org/officeDocument/2006/relationships/hyperlink" Target="https://eiti.org/fr/document/modele-donnees-resumees-itie" TargetMode="External"/><Relationship Id="rId16" Type="http://schemas.openxmlformats.org/officeDocument/2006/relationships/hyperlink" Target="http://www.anaim-gn.com/" TargetMode="External"/><Relationship Id="rId20" Type="http://schemas.openxmlformats.org/officeDocument/2006/relationships/table" Target="../tables/table2.xml"/><Relationship Id="rId1" Type="http://schemas.openxmlformats.org/officeDocument/2006/relationships/hyperlink" Target="mailto:data@eiti.org" TargetMode="External"/><Relationship Id="rId6" Type="http://schemas.openxmlformats.org/officeDocument/2006/relationships/hyperlink" Target="http://www.smb-guinee.com/" TargetMode="External"/><Relationship Id="rId11" Type="http://schemas.openxmlformats.org/officeDocument/2006/relationships/hyperlink" Target="https://www.gdmines.com/" TargetMode="External"/><Relationship Id="rId5" Type="http://schemas.openxmlformats.org/officeDocument/2006/relationships/hyperlink" Target="http://apip.gov.gn/" TargetMode="External"/><Relationship Id="rId15" Type="http://schemas.openxmlformats.org/officeDocument/2006/relationships/hyperlink" Target="http://www.audemard.com/nos-filiales/somiag/" TargetMode="External"/><Relationship Id="rId10" Type="http://schemas.openxmlformats.org/officeDocument/2006/relationships/hyperlink" Target="https://rusal.ru/en/about/geography/kompaniya-boksitov-kindii/" TargetMode="External"/><Relationship Id="rId19" Type="http://schemas.openxmlformats.org/officeDocument/2006/relationships/table" Target="../tables/table1.xml"/><Relationship Id="rId4" Type="http://schemas.openxmlformats.org/officeDocument/2006/relationships/hyperlink" Target="mailto:data@eiti.org" TargetMode="External"/><Relationship Id="rId9" Type="http://schemas.openxmlformats.org/officeDocument/2006/relationships/hyperlink" Target="https://www.nordgold.com/" TargetMode="External"/><Relationship Id="rId14" Type="http://schemas.openxmlformats.org/officeDocument/2006/relationships/hyperlink" Target="https://amrbauxite.com/"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www.imf.org/external/np/sta/gfsm/" TargetMode="External"/><Relationship Id="rId13" Type="http://schemas.openxmlformats.org/officeDocument/2006/relationships/table" Target="../tables/table4.xml"/><Relationship Id="rId3" Type="http://schemas.openxmlformats.org/officeDocument/2006/relationships/hyperlink" Target="https://eiti.org/document/standard" TargetMode="External"/><Relationship Id="rId7" Type="http://schemas.openxmlformats.org/officeDocument/2006/relationships/hyperlink" Target="mailto:data@eiti.org" TargetMode="External"/><Relationship Id="rId12" Type="http://schemas.openxmlformats.org/officeDocument/2006/relationships/drawing" Target="../drawings/drawing3.xml"/><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hyperlink" Target="https://eiti.org/fr/pays" TargetMode="External"/><Relationship Id="rId11" Type="http://schemas.openxmlformats.org/officeDocument/2006/relationships/printerSettings" Target="../printerSettings/printerSettings14.bin"/><Relationship Id="rId5" Type="http://schemas.openxmlformats.org/officeDocument/2006/relationships/hyperlink" Target="https://eiti.org/fr/document/modele-donnees-resumees-itie" TargetMode="External"/><Relationship Id="rId10" Type="http://schemas.openxmlformats.org/officeDocument/2006/relationships/hyperlink" Target="https://eiti.org/fr/document/exigences-norme-itie-2016" TargetMode="External"/><Relationship Id="rId4" Type="http://schemas.openxmlformats.org/officeDocument/2006/relationships/hyperlink" Target="https://eiti.org/fr/document/norme-itie-2016" TargetMode="External"/><Relationship Id="rId9" Type="http://schemas.openxmlformats.org/officeDocument/2006/relationships/hyperlink" Target="https://eiti.org/fr/document/modele-donnees-resumees-itie" TargetMode="External"/></Relationships>
</file>

<file path=xl/worksheets/_rels/sheet15.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eiti.org/fr/document/modele-donnees-resumees-itie" TargetMode="External"/><Relationship Id="rId7" Type="http://schemas.openxmlformats.org/officeDocument/2006/relationships/printerSettings" Target="../printerSettings/printerSettings15.bin"/><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hyperlink" Target="https://eiti.org/fr/document/exigences-norme-itie-2016" TargetMode="External"/><Relationship Id="rId5" Type="http://schemas.openxmlformats.org/officeDocument/2006/relationships/hyperlink" Target="mailto:data@eiti.org" TargetMode="External"/><Relationship Id="rId4" Type="http://schemas.openxmlformats.org/officeDocument/2006/relationships/hyperlink" Target="https://eiti.org/fr/pays" TargetMode="External"/><Relationship Id="rId9" Type="http://schemas.openxmlformats.org/officeDocument/2006/relationships/table" Target="../tables/table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eiti.org/fr/document/norme-itie-2019" TargetMode="External"/><Relationship Id="rId7" Type="http://schemas.openxmlformats.org/officeDocument/2006/relationships/printerSettings" Target="../printerSettings/printerSettings2.bin"/><Relationship Id="rId2" Type="http://schemas.openxmlformats.org/officeDocument/2006/relationships/hyperlink" Target="https://eiti.org/fr/document/norme-itie-2019" TargetMode="External"/><Relationship Id="rId1" Type="http://schemas.openxmlformats.org/officeDocument/2006/relationships/hyperlink" Target="https://fr.wikipedia.org/wiki/ISO_4217" TargetMode="External"/><Relationship Id="rId6" Type="http://schemas.openxmlformats.org/officeDocument/2006/relationships/hyperlink" Target="https://opendataitie-guinee.org/" TargetMode="External"/><Relationship Id="rId5" Type="http://schemas.openxmlformats.org/officeDocument/2006/relationships/hyperlink" Target="https://opendataitie-guinee.org/" TargetMode="External"/><Relationship Id="rId4" Type="http://schemas.openxmlformats.org/officeDocument/2006/relationships/hyperlink" Target="mailto:k.lourimi@bdo.tn"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itiedoc-guinee.org/document-archive/cartographie-des-flux-liquide-par-projet/"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www.ccomptes.org.gn/institutions-associees/declaration-generale-de-conformite/"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s://mbudget.gov.gn/2018/03/mieux-comprendre-la-nouvelle-nomenclature-budgetaire/" TargetMode="Externa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s://budgetouvertgn.org/analysis/"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hyperlink" Target="https://www.stat-guinee.org/images/Documents/Publications/SSN/mmg/Annuaire_Mine_2018.pdf" TargetMode="External"/><Relationship Id="rId1" Type="http://schemas.openxmlformats.org/officeDocument/2006/relationships/hyperlink" Target="https://unstats.un.org/unsd/nationalaccount/docs/SNA2008FR.pdf"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tiedoc-guinee.org/" TargetMode="External"/><Relationship Id="rId1" Type="http://schemas.openxmlformats.org/officeDocument/2006/relationships/hyperlink" Target="https://www.itiedoc-guinee.org/"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itiedoc-guinee.org/document-archive/note-technique-sur-la-cession-des-permis-dexploitation-et-des-concessions-minieres-en-republique-de-guinee/"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itiedoc-guinee.org/wp-content/uploads/2021/09/210908B.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itiedoc-guinee.org/document-archive/liste_actionnariat_2020/" TargetMode="External"/><Relationship Id="rId1" Type="http://schemas.openxmlformats.org/officeDocument/2006/relationships/hyperlink" Target="https://www.itiedoc-guinee.org/document-archive/lettre-circulaire-sur-la-propriete-reelle-mmg-22-juillet-2020/"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ecolex.org/details/legislation/decret-d2016163prgsgg-du-13-juin-2016-portant-restructuration-de-lagence-nationale-damenagement-des-infrastructures-minieres-anaim-et-adoption-de-nouveaux-statuts-lex-faoc174322/" TargetMode="External"/><Relationship Id="rId3" Type="http://schemas.openxmlformats.org/officeDocument/2006/relationships/hyperlink" Target="https://soguipami.info/gouvernance/" TargetMode="External"/><Relationship Id="rId7" Type="http://schemas.openxmlformats.org/officeDocument/2006/relationships/hyperlink" Target="https://www.ecolex.org/details/legislation/decret-d2016163prgsgg-du-13-juin-2016-portant-restructuration-de-lagence-nationale-damenagement-des-infrastructures-minieres-anaim-et-adoption-de-nouveaux-statuts-lex-faoc174322/" TargetMode="External"/><Relationship Id="rId2" Type="http://schemas.openxmlformats.org/officeDocument/2006/relationships/hyperlink" Target="https://www.itie-guinee.org/extrait-etats-financiers-de-lagence-nationale-damenagement-des-infrastructures-minieres/" TargetMode="External"/><Relationship Id="rId1" Type="http://schemas.openxmlformats.org/officeDocument/2006/relationships/hyperlink" Target="https://www.ecolex.org/details/legislation/decret-d2016163prgsgg-du-13-juin-2016-portant-restructuration-de-lagence-nationale-damenagement-des-infrastructures-minieres-anaim-et-adoption-de-nouveaux-statuts-lex-faoc174322/" TargetMode="External"/><Relationship Id="rId6" Type="http://schemas.openxmlformats.org/officeDocument/2006/relationships/hyperlink" Target="https://www.ecolex.org/details/legislation/decret-d2016163prgsgg-du-13-juin-2016-portant-restructuration-de-lagence-nationale-damenagement-des-infrastructures-minieres-anaim-et-adoption-de-nouveaux-statuts-lex-faoc174322/" TargetMode="External"/><Relationship Id="rId5" Type="http://schemas.openxmlformats.org/officeDocument/2006/relationships/hyperlink" Target="https://www.ecolex.org/details/legislation/decret-d2016163prgsgg-du-13-juin-2016-portant-restructuration-de-lagence-nationale-damenagement-des-infrastructures-minieres-anaim-et-adoption-de-nouveaux-statuts-lex-faoc174322/" TargetMode="External"/><Relationship Id="rId10" Type="http://schemas.openxmlformats.org/officeDocument/2006/relationships/printerSettings" Target="../printerSettings/printerSettings8.bin"/><Relationship Id="rId4" Type="http://schemas.openxmlformats.org/officeDocument/2006/relationships/hyperlink" Target="https://www.ecolex.org/details/legislation/decret-d2016163prgsgg-du-13-juin-2016-portant-restructuration-de-lagence-nationale-damenagement-des-infrastructures-minieres-anaim-et-adoption-de-nouveaux-statuts-lex-faoc174322/" TargetMode="External"/><Relationship Id="rId9" Type="http://schemas.openxmlformats.org/officeDocument/2006/relationships/hyperlink" Target="https://www.anaim-gn.com/"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mines.gov.gn/ressources/bauxite/" TargetMode="External"/><Relationship Id="rId2" Type="http://schemas.openxmlformats.org/officeDocument/2006/relationships/hyperlink" Target="https://mines.gov.gn/projets/conventions-minieres/" TargetMode="External"/><Relationship Id="rId1" Type="http://schemas.openxmlformats.org/officeDocument/2006/relationships/hyperlink" Target="https://mines.gov.gn/projets/conventions-minieres/"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45"/>
  <sheetViews>
    <sheetView showGridLines="0" topLeftCell="A31" zoomScale="85" zoomScaleNormal="85" zoomScalePageLayoutView="130" workbookViewId="0">
      <selection activeCell="C38" sqref="C38"/>
    </sheetView>
  </sheetViews>
  <sheetFormatPr baseColWidth="10" defaultColWidth="4" defaultRowHeight="24" customHeight="1" x14ac:dyDescent="0.35"/>
  <cols>
    <col min="1" max="1" width="4" style="6"/>
    <col min="2" max="2" width="4" style="6" hidden="1" customWidth="1"/>
    <col min="3" max="3" width="76.5" style="6" customWidth="1"/>
    <col min="4" max="4" width="2.83203125" style="6" customWidth="1"/>
    <col min="5" max="5" width="56" style="6" customWidth="1"/>
    <col min="6" max="6" width="2.83203125" style="6" customWidth="1"/>
    <col min="7" max="7" width="37.75" style="6" customWidth="1"/>
    <col min="8" max="16384" width="4" style="6"/>
  </cols>
  <sheetData>
    <row r="1" spans="2:7" ht="25.5" customHeight="1" x14ac:dyDescent="0.35">
      <c r="B1" s="209"/>
      <c r="C1" s="184"/>
      <c r="D1" s="209"/>
      <c r="E1" s="209"/>
      <c r="F1" s="209"/>
      <c r="G1" s="209"/>
    </row>
    <row r="2" spans="2:7" ht="15" x14ac:dyDescent="0.35">
      <c r="B2" s="209"/>
      <c r="C2" s="102"/>
      <c r="D2" s="209"/>
      <c r="E2" s="102"/>
      <c r="F2" s="209"/>
      <c r="G2" s="209"/>
    </row>
    <row r="3" spans="2:7" ht="15" x14ac:dyDescent="0.35">
      <c r="B3" s="102"/>
      <c r="C3" s="102"/>
      <c r="D3" s="209"/>
      <c r="E3" s="107"/>
      <c r="F3" s="209"/>
      <c r="G3" s="107"/>
    </row>
    <row r="4" spans="2:7" ht="15" x14ac:dyDescent="0.35">
      <c r="B4" s="102"/>
      <c r="C4" s="102"/>
      <c r="D4" s="209"/>
      <c r="E4" s="107" t="s">
        <v>0</v>
      </c>
      <c r="F4" s="209"/>
      <c r="G4" s="417">
        <v>44412</v>
      </c>
    </row>
    <row r="5" spans="2:7" ht="15" x14ac:dyDescent="0.35">
      <c r="B5" s="102"/>
      <c r="C5" s="209"/>
      <c r="D5" s="209"/>
      <c r="E5" s="270" t="s">
        <v>446</v>
      </c>
      <c r="F5" s="209"/>
      <c r="G5" s="183" t="s">
        <v>1</v>
      </c>
    </row>
    <row r="6" spans="2:7" ht="3.75" customHeight="1" x14ac:dyDescent="0.35">
      <c r="B6" s="102"/>
      <c r="C6" s="209"/>
      <c r="D6" s="209"/>
      <c r="E6" s="209"/>
      <c r="F6" s="209"/>
      <c r="G6" s="209"/>
    </row>
    <row r="7" spans="2:7" ht="3.75" customHeight="1" x14ac:dyDescent="0.35">
      <c r="B7" s="102"/>
      <c r="C7" s="209"/>
      <c r="D7" s="209"/>
      <c r="E7" s="209"/>
      <c r="F7" s="209"/>
      <c r="G7" s="209"/>
    </row>
    <row r="8" spans="2:7" ht="15" x14ac:dyDescent="0.35">
      <c r="B8" s="102"/>
      <c r="C8" s="209"/>
      <c r="D8" s="209"/>
      <c r="E8" s="209"/>
      <c r="F8" s="209"/>
      <c r="G8" s="209"/>
    </row>
    <row r="9" spans="2:7" ht="15" x14ac:dyDescent="0.35">
      <c r="B9" s="102"/>
      <c r="C9" s="251"/>
      <c r="D9" s="252"/>
      <c r="E9" s="252"/>
      <c r="F9" s="253"/>
      <c r="G9" s="253"/>
    </row>
    <row r="10" spans="2:7" ht="22.5" x14ac:dyDescent="0.35">
      <c r="B10" s="102"/>
      <c r="C10" s="254" t="s">
        <v>449</v>
      </c>
      <c r="D10" s="273"/>
      <c r="E10" s="273"/>
      <c r="F10" s="274"/>
      <c r="G10" s="274"/>
    </row>
    <row r="11" spans="2:7" ht="17.5" x14ac:dyDescent="0.35">
      <c r="B11" s="102"/>
      <c r="C11" s="255" t="s">
        <v>431</v>
      </c>
      <c r="D11" s="256"/>
      <c r="E11" s="256"/>
      <c r="F11" s="274"/>
      <c r="G11" s="274"/>
    </row>
    <row r="12" spans="2:7" ht="15" x14ac:dyDescent="0.35">
      <c r="B12" s="102"/>
      <c r="C12" s="251"/>
      <c r="D12" s="252"/>
      <c r="E12" s="252"/>
      <c r="F12" s="274"/>
      <c r="G12" s="274"/>
    </row>
    <row r="13" spans="2:7" ht="15" x14ac:dyDescent="0.35">
      <c r="B13" s="102"/>
      <c r="C13" s="257" t="s">
        <v>432</v>
      </c>
      <c r="D13" s="252"/>
      <c r="E13" s="252"/>
      <c r="F13" s="274"/>
      <c r="G13" s="274"/>
    </row>
    <row r="14" spans="2:7" ht="15" x14ac:dyDescent="0.35">
      <c r="B14" s="102"/>
      <c r="C14" s="420"/>
      <c r="D14" s="420"/>
      <c r="E14" s="420"/>
      <c r="F14" s="274"/>
      <c r="G14" s="274"/>
    </row>
    <row r="15" spans="2:7" ht="15" x14ac:dyDescent="0.35">
      <c r="B15" s="102"/>
      <c r="C15" s="263"/>
      <c r="D15" s="263"/>
      <c r="E15" s="263"/>
      <c r="F15" s="274"/>
      <c r="G15" s="274"/>
    </row>
    <row r="16" spans="2:7" ht="15" x14ac:dyDescent="0.35">
      <c r="B16" s="102"/>
      <c r="C16" s="258" t="s">
        <v>2</v>
      </c>
      <c r="D16" s="259"/>
      <c r="E16" s="259"/>
      <c r="F16" s="274"/>
      <c r="G16" s="274"/>
    </row>
    <row r="17" spans="1:7" ht="15" x14ac:dyDescent="0.35">
      <c r="B17" s="102"/>
      <c r="C17" s="260" t="s">
        <v>3</v>
      </c>
      <c r="D17" s="259"/>
      <c r="E17" s="259"/>
      <c r="F17" s="274"/>
      <c r="G17" s="274"/>
    </row>
    <row r="18" spans="1:7" ht="15" x14ac:dyDescent="0.35">
      <c r="B18" s="102"/>
      <c r="C18" s="260" t="s">
        <v>433</v>
      </c>
      <c r="D18" s="259"/>
      <c r="E18" s="259"/>
      <c r="F18" s="274"/>
      <c r="G18" s="274"/>
    </row>
    <row r="19" spans="1:7" ht="29.15" customHeight="1" x14ac:dyDescent="0.4">
      <c r="B19" s="102"/>
      <c r="C19" s="421" t="s">
        <v>434</v>
      </c>
      <c r="D19" s="421"/>
      <c r="E19" s="421"/>
      <c r="F19" s="274"/>
      <c r="G19" s="274"/>
    </row>
    <row r="20" spans="1:7" ht="32.25" customHeight="1" x14ac:dyDescent="0.4">
      <c r="B20" s="102"/>
      <c r="C20" s="421" t="s">
        <v>435</v>
      </c>
      <c r="D20" s="421"/>
      <c r="E20" s="421"/>
      <c r="F20" s="274"/>
      <c r="G20" s="274"/>
    </row>
    <row r="21" spans="1:7" ht="6.75" customHeight="1" x14ac:dyDescent="0.35">
      <c r="B21" s="102"/>
      <c r="C21" s="259"/>
      <c r="D21" s="259"/>
      <c r="E21" s="259"/>
      <c r="F21" s="274"/>
      <c r="G21" s="274"/>
    </row>
    <row r="22" spans="1:7" ht="15" x14ac:dyDescent="0.35">
      <c r="B22" s="102"/>
      <c r="C22" s="258" t="s">
        <v>4</v>
      </c>
      <c r="D22" s="260"/>
      <c r="E22" s="260"/>
      <c r="F22" s="274"/>
      <c r="G22" s="274"/>
    </row>
    <row r="23" spans="1:7" ht="9.75" customHeight="1" x14ac:dyDescent="0.35">
      <c r="B23" s="102"/>
      <c r="C23" s="261"/>
      <c r="D23" s="261"/>
      <c r="E23" s="261"/>
      <c r="F23" s="274"/>
      <c r="G23" s="274"/>
    </row>
    <row r="24" spans="1:7" ht="15" x14ac:dyDescent="0.4">
      <c r="B24" s="102"/>
      <c r="C24" s="422" t="s">
        <v>436</v>
      </c>
      <c r="D24" s="422"/>
      <c r="E24" s="422"/>
      <c r="F24" s="422"/>
      <c r="G24" s="422"/>
    </row>
    <row r="25" spans="1:7" s="114" customFormat="1" ht="15" x14ac:dyDescent="0.4">
      <c r="B25" s="185"/>
      <c r="C25" s="186"/>
      <c r="D25" s="186"/>
      <c r="E25" s="187"/>
      <c r="F25" s="185"/>
      <c r="G25" s="185"/>
    </row>
    <row r="26" spans="1:7" ht="30" x14ac:dyDescent="0.35">
      <c r="B26" s="102"/>
      <c r="C26" s="113" t="s">
        <v>5</v>
      </c>
      <c r="D26" s="209"/>
      <c r="E26" s="188" t="s">
        <v>6</v>
      </c>
      <c r="F26" s="209"/>
      <c r="G26" s="116" t="s">
        <v>7</v>
      </c>
    </row>
    <row r="27" spans="1:7" ht="15" x14ac:dyDescent="0.4">
      <c r="B27" s="102"/>
      <c r="C27" s="272" t="s">
        <v>437</v>
      </c>
      <c r="D27" s="186"/>
      <c r="E27" s="271"/>
      <c r="F27" s="185"/>
      <c r="G27" s="185"/>
    </row>
    <row r="28" spans="1:7" ht="15" x14ac:dyDescent="0.35">
      <c r="B28" s="209"/>
      <c r="C28" s="209"/>
      <c r="D28" s="209"/>
      <c r="E28" s="209"/>
      <c r="F28" s="209"/>
      <c r="G28" s="209"/>
    </row>
    <row r="29" spans="1:7" ht="15.75" customHeight="1" x14ac:dyDescent="0.35">
      <c r="B29" s="102"/>
      <c r="C29" s="189" t="s">
        <v>8</v>
      </c>
      <c r="D29" s="190"/>
      <c r="E29" s="191" t="s">
        <v>9</v>
      </c>
      <c r="F29" s="192"/>
      <c r="G29" s="262" t="s">
        <v>441</v>
      </c>
    </row>
    <row r="30" spans="1:7" ht="43.5" customHeight="1" x14ac:dyDescent="0.35">
      <c r="B30" s="102"/>
      <c r="C30" s="193" t="s">
        <v>10</v>
      </c>
      <c r="D30" s="190"/>
      <c r="E30" s="194" t="s">
        <v>11</v>
      </c>
      <c r="F30" s="195"/>
      <c r="G30" s="196" t="s">
        <v>442</v>
      </c>
    </row>
    <row r="31" spans="1:7" ht="42" customHeight="1" x14ac:dyDescent="0.35">
      <c r="A31" s="209"/>
      <c r="B31" s="102"/>
      <c r="C31" s="193" t="s">
        <v>12</v>
      </c>
      <c r="D31" s="190"/>
      <c r="E31" s="197" t="s">
        <v>13</v>
      </c>
      <c r="F31" s="195"/>
      <c r="G31" s="196" t="s">
        <v>443</v>
      </c>
    </row>
    <row r="32" spans="1:7" ht="24" customHeight="1" x14ac:dyDescent="0.35">
      <c r="A32" s="209"/>
      <c r="B32" s="102"/>
      <c r="C32" s="193" t="s">
        <v>14</v>
      </c>
      <c r="D32" s="190"/>
      <c r="E32" s="194" t="s">
        <v>15</v>
      </c>
      <c r="F32" s="195"/>
      <c r="G32" s="196"/>
    </row>
    <row r="33" spans="1:7" ht="48" customHeight="1" x14ac:dyDescent="0.35">
      <c r="A33" s="209"/>
      <c r="B33" s="102"/>
      <c r="C33" s="198" t="s">
        <v>16</v>
      </c>
      <c r="D33" s="190"/>
      <c r="E33" s="199" t="s">
        <v>17</v>
      </c>
      <c r="F33" s="200"/>
      <c r="G33" s="201"/>
    </row>
    <row r="34" spans="1:7" ht="12" customHeight="1" x14ac:dyDescent="0.35">
      <c r="A34" s="209"/>
      <c r="B34" s="102"/>
      <c r="C34" s="209"/>
      <c r="D34" s="209"/>
      <c r="E34" s="209"/>
      <c r="F34" s="209"/>
      <c r="G34" s="209"/>
    </row>
    <row r="35" spans="1:7" ht="15" x14ac:dyDescent="0.35">
      <c r="A35" s="209"/>
      <c r="B35" s="209"/>
      <c r="C35" s="210"/>
      <c r="D35" s="210"/>
      <c r="E35" s="210"/>
      <c r="F35" s="210"/>
      <c r="G35" s="102"/>
    </row>
    <row r="36" spans="1:7" ht="15" x14ac:dyDescent="0.35">
      <c r="A36" s="209"/>
      <c r="B36" s="209"/>
      <c r="C36" s="205" t="s">
        <v>18</v>
      </c>
      <c r="D36" s="202"/>
      <c r="E36" s="203"/>
      <c r="F36" s="202"/>
      <c r="G36" s="202"/>
    </row>
    <row r="37" spans="1:7" ht="15" x14ac:dyDescent="0.35">
      <c r="A37" s="209"/>
      <c r="B37" s="209"/>
      <c r="C37" s="419" t="s">
        <v>19</v>
      </c>
      <c r="D37" s="419"/>
      <c r="E37" s="419"/>
      <c r="F37" s="419"/>
      <c r="G37" s="419"/>
    </row>
    <row r="38" spans="1:7" ht="15" x14ac:dyDescent="0.35">
      <c r="A38" s="209"/>
      <c r="B38" s="208" t="s">
        <v>20</v>
      </c>
      <c r="C38" s="206" t="s">
        <v>447</v>
      </c>
      <c r="D38" s="208"/>
      <c r="E38" s="154"/>
      <c r="F38" s="208"/>
      <c r="G38" s="156"/>
    </row>
    <row r="39" spans="1:7" ht="15" x14ac:dyDescent="0.35">
      <c r="A39" s="209"/>
      <c r="B39" s="209"/>
      <c r="C39" s="209"/>
      <c r="D39" s="209"/>
      <c r="E39" s="209"/>
      <c r="F39" s="209"/>
      <c r="G39" s="209"/>
    </row>
    <row r="40" spans="1:7" ht="15" x14ac:dyDescent="0.35">
      <c r="A40" s="209"/>
      <c r="B40" s="209"/>
      <c r="C40" s="209"/>
      <c r="D40" s="209"/>
      <c r="E40" s="209"/>
      <c r="F40" s="209"/>
      <c r="G40" s="209"/>
    </row>
    <row r="41" spans="1:7" ht="15" x14ac:dyDescent="0.35">
      <c r="A41" s="209"/>
      <c r="B41" s="209"/>
      <c r="C41" s="209"/>
      <c r="D41" s="209"/>
      <c r="E41" s="209"/>
      <c r="F41" s="209"/>
      <c r="G41" s="209"/>
    </row>
    <row r="42" spans="1:7" ht="15" x14ac:dyDescent="0.35">
      <c r="A42" s="209"/>
      <c r="B42" s="209"/>
      <c r="C42" s="209"/>
      <c r="D42" s="209"/>
      <c r="E42" s="209"/>
      <c r="F42" s="209"/>
      <c r="G42" s="209"/>
    </row>
    <row r="43" spans="1:7" ht="15" x14ac:dyDescent="0.35">
      <c r="A43" s="209"/>
      <c r="B43" s="209"/>
      <c r="C43" s="209"/>
      <c r="D43" s="209"/>
      <c r="E43" s="209"/>
      <c r="F43" s="209"/>
      <c r="G43" s="209"/>
    </row>
    <row r="44" spans="1:7" ht="15" x14ac:dyDescent="0.35">
      <c r="A44" s="209"/>
      <c r="B44" s="209"/>
      <c r="C44" s="209"/>
      <c r="D44" s="209"/>
      <c r="E44" s="209"/>
      <c r="F44" s="209"/>
      <c r="G44" s="209"/>
    </row>
    <row r="45" spans="1:7" ht="24" customHeight="1" x14ac:dyDescent="0.35">
      <c r="A45" s="209"/>
      <c r="B45" s="209"/>
      <c r="C45" s="209"/>
      <c r="D45" s="209"/>
      <c r="E45" s="209"/>
      <c r="F45" s="209"/>
      <c r="G45" s="209"/>
    </row>
  </sheetData>
  <mergeCells count="5">
    <mergeCell ref="C37:G37"/>
    <mergeCell ref="C14:E14"/>
    <mergeCell ref="C19:E19"/>
    <mergeCell ref="C20:E20"/>
    <mergeCell ref="C24:G24"/>
  </mergeCells>
  <pageMargins left="0.23622047244094491" right="0.23622047244094491" top="0.74803149606299213" bottom="0.74803149606299213" header="0.31496062992125984" footer="0.31496062992125984"/>
  <pageSetup paperSize="9" scale="68"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KJ27"/>
  <sheetViews>
    <sheetView zoomScale="70" zoomScaleNormal="70" workbookViewId="0">
      <selection activeCell="H31" sqref="H31"/>
    </sheetView>
  </sheetViews>
  <sheetFormatPr baseColWidth="10" defaultColWidth="10.5" defaultRowHeight="16" x14ac:dyDescent="0.4"/>
  <cols>
    <col min="1" max="1" width="15.83203125" style="223" customWidth="1"/>
    <col min="2" max="2" width="36.58203125" style="250" customWidth="1"/>
    <col min="3" max="3" width="3.75" style="223" customWidth="1"/>
    <col min="4" max="4" width="34.83203125" style="223" customWidth="1"/>
    <col min="5" max="5" width="3" style="223" customWidth="1"/>
    <col min="6" max="6" width="29.5" style="223" customWidth="1"/>
    <col min="7" max="7" width="3" style="223" customWidth="1"/>
    <col min="8" max="8" width="29.5" style="223" customWidth="1"/>
    <col min="9" max="9" width="3" style="223" customWidth="1"/>
    <col min="10" max="10" width="39.5" style="223" customWidth="1"/>
    <col min="11" max="11" width="3" style="223" customWidth="1"/>
    <col min="12" max="12" width="39.5" style="223" customWidth="1"/>
    <col min="13" max="13" width="3" style="223" customWidth="1"/>
    <col min="14" max="14" width="39.5" style="223" customWidth="1"/>
    <col min="15" max="15" width="3" style="223" customWidth="1"/>
    <col min="16" max="16" width="39.5" style="223" customWidth="1"/>
    <col min="17" max="17" width="3" style="223" customWidth="1"/>
    <col min="18" max="18" width="39.5" style="223" customWidth="1"/>
    <col min="19" max="19" width="3" style="223" customWidth="1"/>
    <col min="20" max="16384" width="10.5" style="223"/>
  </cols>
  <sheetData>
    <row r="1" spans="1:296" ht="25" x14ac:dyDescent="0.5">
      <c r="A1" s="214" t="s">
        <v>186</v>
      </c>
    </row>
    <row r="3" spans="1:296" s="120" customFormat="1" ht="96" x14ac:dyDescent="0.35">
      <c r="A3" s="121"/>
      <c r="B3" s="292" t="s">
        <v>80</v>
      </c>
      <c r="C3" s="121"/>
      <c r="D3" s="278" t="s">
        <v>81</v>
      </c>
      <c r="E3" s="279"/>
      <c r="F3" s="278" t="s">
        <v>82</v>
      </c>
      <c r="G3" s="279"/>
      <c r="H3" s="278" t="s">
        <v>83</v>
      </c>
      <c r="I3" s="277"/>
      <c r="J3" s="280" t="s">
        <v>84</v>
      </c>
      <c r="K3" s="290"/>
      <c r="L3" s="291" t="s">
        <v>85</v>
      </c>
      <c r="M3" s="290"/>
      <c r="N3" s="291" t="s">
        <v>86</v>
      </c>
      <c r="O3" s="290"/>
      <c r="P3" s="291" t="s">
        <v>87</v>
      </c>
      <c r="Q3" s="290"/>
      <c r="R3" s="291" t="s">
        <v>88</v>
      </c>
      <c r="S3" s="290"/>
    </row>
    <row r="4" spans="1:296" s="5" customFormat="1" ht="19" x14ac:dyDescent="0.35">
      <c r="B4" s="3"/>
      <c r="C4" s="2"/>
      <c r="D4" s="3"/>
      <c r="E4" s="2"/>
      <c r="F4" s="3"/>
      <c r="G4" s="2"/>
      <c r="H4" s="3"/>
      <c r="I4" s="2"/>
      <c r="J4" s="4"/>
      <c r="L4" s="4"/>
      <c r="N4" s="4"/>
      <c r="P4" s="4"/>
      <c r="R4" s="4"/>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row>
    <row r="5" spans="1:296" s="26" customFormat="1" ht="30" x14ac:dyDescent="0.35">
      <c r="A5" s="36" t="s">
        <v>104</v>
      </c>
      <c r="B5" s="212" t="s">
        <v>189</v>
      </c>
      <c r="C5" s="25"/>
      <c r="D5" s="7" t="s">
        <v>49</v>
      </c>
      <c r="E5" s="25"/>
      <c r="F5" s="37"/>
      <c r="G5" s="25"/>
      <c r="H5" s="37"/>
      <c r="I5" s="25"/>
      <c r="J5" s="247"/>
    </row>
    <row r="6" spans="1:296" s="5" customFormat="1" ht="19" x14ac:dyDescent="0.35">
      <c r="B6" s="3"/>
      <c r="C6" s="2"/>
      <c r="D6" s="3"/>
      <c r="E6" s="2"/>
      <c r="F6" s="3"/>
      <c r="G6" s="2"/>
      <c r="H6" s="3"/>
      <c r="I6" s="2"/>
      <c r="J6" s="4"/>
      <c r="L6" s="4"/>
      <c r="N6" s="4"/>
      <c r="P6" s="4"/>
      <c r="R6" s="4"/>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row>
    <row r="7" spans="1:296" s="26" customFormat="1" ht="120" x14ac:dyDescent="0.35">
      <c r="A7" s="36" t="s">
        <v>187</v>
      </c>
      <c r="B7" s="212" t="s">
        <v>188</v>
      </c>
      <c r="C7" s="25"/>
      <c r="D7" s="246" t="s">
        <v>703</v>
      </c>
      <c r="E7" s="27"/>
      <c r="F7" s="28"/>
      <c r="G7" s="27"/>
      <c r="H7" s="28"/>
      <c r="I7" s="27"/>
      <c r="J7" s="236"/>
      <c r="L7" s="237"/>
      <c r="N7" s="237"/>
      <c r="P7" s="237"/>
      <c r="R7" s="237"/>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c r="EQ7" s="25"/>
      <c r="ER7" s="25"/>
      <c r="ES7" s="25"/>
      <c r="ET7" s="25"/>
      <c r="EU7" s="25"/>
      <c r="EV7" s="25"/>
      <c r="EW7" s="25"/>
      <c r="EX7" s="25"/>
      <c r="EY7" s="25"/>
      <c r="EZ7" s="25"/>
      <c r="FA7" s="25"/>
      <c r="FB7" s="25"/>
      <c r="FC7" s="25"/>
      <c r="FD7" s="25"/>
      <c r="FE7" s="25"/>
      <c r="FF7" s="25"/>
      <c r="FG7" s="25"/>
      <c r="FH7" s="25"/>
      <c r="FI7" s="25"/>
      <c r="FJ7" s="25"/>
      <c r="FK7" s="25"/>
      <c r="FL7" s="25"/>
      <c r="FM7" s="25"/>
      <c r="FN7" s="25"/>
      <c r="FO7" s="25"/>
      <c r="FP7" s="25"/>
      <c r="FQ7" s="25"/>
      <c r="FR7" s="25"/>
      <c r="FS7" s="25"/>
      <c r="FT7" s="25"/>
      <c r="FU7" s="25"/>
      <c r="FV7" s="25"/>
      <c r="FW7" s="25"/>
      <c r="FX7" s="25"/>
      <c r="FY7" s="25"/>
      <c r="FZ7" s="25"/>
      <c r="GA7" s="25"/>
      <c r="GB7" s="25"/>
      <c r="GC7" s="25"/>
      <c r="GD7" s="25"/>
      <c r="GE7" s="25"/>
      <c r="GF7" s="25"/>
      <c r="GG7" s="25"/>
      <c r="GH7" s="25"/>
      <c r="GI7" s="25"/>
      <c r="GJ7" s="25"/>
      <c r="GK7" s="25"/>
      <c r="GL7" s="25"/>
      <c r="GM7" s="25"/>
      <c r="GN7" s="25"/>
      <c r="GO7" s="25"/>
      <c r="GP7" s="25"/>
      <c r="GQ7" s="25"/>
      <c r="GR7" s="25"/>
      <c r="GS7" s="25"/>
      <c r="GT7" s="25"/>
      <c r="GU7" s="25"/>
      <c r="GV7" s="25"/>
      <c r="GW7" s="25"/>
      <c r="GX7" s="25"/>
      <c r="GY7" s="25"/>
      <c r="GZ7" s="25"/>
      <c r="HA7" s="25"/>
      <c r="HB7" s="25"/>
      <c r="HC7" s="25"/>
      <c r="HD7" s="25"/>
      <c r="HE7" s="25"/>
      <c r="HF7" s="25"/>
      <c r="HG7" s="25"/>
      <c r="HH7" s="25"/>
      <c r="HI7" s="25"/>
      <c r="HJ7" s="25"/>
      <c r="HK7" s="25"/>
      <c r="HL7" s="25"/>
      <c r="HM7" s="25"/>
      <c r="HN7" s="25"/>
      <c r="HO7" s="25"/>
      <c r="HP7" s="25"/>
      <c r="HQ7" s="25"/>
      <c r="HR7" s="25"/>
      <c r="HS7" s="25"/>
      <c r="HT7" s="25"/>
      <c r="HU7" s="25"/>
      <c r="HV7" s="25"/>
      <c r="HW7" s="25"/>
      <c r="HX7" s="25"/>
      <c r="HY7" s="25"/>
      <c r="HZ7" s="25"/>
      <c r="IA7" s="25"/>
      <c r="IB7" s="25"/>
      <c r="IC7" s="25"/>
      <c r="ID7" s="25"/>
      <c r="IE7" s="25"/>
      <c r="IF7" s="25"/>
      <c r="IG7" s="25"/>
      <c r="IH7" s="25"/>
      <c r="II7" s="25"/>
      <c r="IJ7" s="25"/>
      <c r="IK7" s="25"/>
      <c r="IL7" s="25"/>
      <c r="IM7" s="25"/>
      <c r="IN7" s="25"/>
      <c r="IO7" s="25"/>
      <c r="IP7" s="25"/>
      <c r="IQ7" s="25"/>
      <c r="IR7" s="25"/>
      <c r="IS7" s="25"/>
      <c r="IT7" s="25"/>
      <c r="IU7" s="25"/>
      <c r="IV7" s="25"/>
      <c r="IW7" s="25"/>
      <c r="IX7" s="25"/>
      <c r="IY7" s="25"/>
      <c r="IZ7" s="25"/>
      <c r="JA7" s="25"/>
      <c r="JB7" s="25"/>
      <c r="JC7" s="25"/>
      <c r="JD7" s="25"/>
      <c r="JE7" s="25"/>
      <c r="JF7" s="25"/>
      <c r="JG7" s="25"/>
      <c r="JH7" s="25"/>
      <c r="JI7" s="25"/>
      <c r="JJ7" s="25"/>
      <c r="JK7" s="25"/>
      <c r="JL7" s="25"/>
      <c r="JM7" s="25"/>
      <c r="JN7" s="25"/>
      <c r="JO7" s="25"/>
      <c r="JP7" s="25"/>
      <c r="JQ7" s="25"/>
      <c r="JR7" s="25"/>
      <c r="JS7" s="25"/>
      <c r="JT7" s="25"/>
      <c r="JU7" s="25"/>
      <c r="JV7" s="25"/>
      <c r="JW7" s="25"/>
      <c r="JX7" s="25"/>
      <c r="JY7" s="25"/>
      <c r="JZ7" s="25"/>
      <c r="KA7" s="25"/>
      <c r="KB7" s="25"/>
      <c r="KC7" s="25"/>
      <c r="KD7" s="25"/>
      <c r="KE7" s="25"/>
      <c r="KF7" s="25"/>
      <c r="KG7" s="25"/>
      <c r="KH7" s="25"/>
      <c r="KI7" s="25"/>
      <c r="KJ7" s="25"/>
    </row>
    <row r="8" spans="1:296" s="5" customFormat="1" ht="19" x14ac:dyDescent="0.35">
      <c r="B8" s="3"/>
      <c r="C8" s="2"/>
      <c r="D8" s="3"/>
      <c r="E8" s="2"/>
      <c r="F8" s="3"/>
      <c r="G8" s="2"/>
      <c r="H8" s="3"/>
      <c r="I8" s="2"/>
      <c r="J8" s="4"/>
      <c r="L8" s="4"/>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row>
    <row r="9" spans="1:296" s="242" customFormat="1" ht="15" x14ac:dyDescent="0.35">
      <c r="A9" s="238"/>
      <c r="B9" s="21" t="s">
        <v>190</v>
      </c>
      <c r="C9" s="239"/>
      <c r="D9" s="248"/>
      <c r="E9" s="239"/>
      <c r="F9" s="248"/>
      <c r="G9" s="240"/>
      <c r="H9" s="248"/>
      <c r="I9" s="240"/>
      <c r="J9" s="249"/>
      <c r="K9" s="241"/>
      <c r="L9" s="249"/>
      <c r="M9" s="241"/>
      <c r="N9" s="249"/>
      <c r="O9" s="241"/>
      <c r="P9" s="249"/>
      <c r="Q9" s="241"/>
      <c r="R9" s="249"/>
      <c r="S9" s="241"/>
    </row>
    <row r="10" spans="1:296" s="242" customFormat="1" ht="19.5" customHeight="1" x14ac:dyDescent="0.35">
      <c r="A10" s="227"/>
      <c r="B10" s="19" t="s">
        <v>191</v>
      </c>
      <c r="C10" s="228"/>
      <c r="D10" s="9" t="s">
        <v>690</v>
      </c>
      <c r="E10" s="228"/>
      <c r="F10" s="9" t="s">
        <v>689</v>
      </c>
      <c r="G10" s="243"/>
      <c r="H10" s="9" t="s">
        <v>689</v>
      </c>
      <c r="I10" s="243"/>
      <c r="J10" s="393"/>
      <c r="K10" s="5"/>
      <c r="L10" s="237"/>
      <c r="M10" s="5"/>
      <c r="N10" s="237"/>
      <c r="O10" s="5"/>
      <c r="P10" s="237"/>
      <c r="Q10" s="5"/>
      <c r="R10" s="237"/>
      <c r="S10" s="5"/>
    </row>
    <row r="11" spans="1:296" s="242" customFormat="1" ht="15.75" customHeight="1" x14ac:dyDescent="0.35">
      <c r="A11" s="227"/>
      <c r="B11" s="19" t="s">
        <v>192</v>
      </c>
      <c r="C11" s="228"/>
      <c r="D11" s="9" t="s">
        <v>690</v>
      </c>
      <c r="E11" s="228"/>
      <c r="F11" s="9" t="s">
        <v>689</v>
      </c>
      <c r="G11" s="243"/>
      <c r="H11" s="9" t="s">
        <v>689</v>
      </c>
      <c r="I11" s="243"/>
      <c r="J11" s="398"/>
      <c r="K11" s="26"/>
      <c r="L11" s="237"/>
      <c r="M11" s="26"/>
      <c r="N11" s="237"/>
      <c r="O11" s="26"/>
      <c r="P11" s="237"/>
      <c r="Q11" s="26"/>
      <c r="R11" s="237"/>
      <c r="S11" s="26"/>
    </row>
    <row r="12" spans="1:296" s="242" customFormat="1" ht="19" x14ac:dyDescent="0.4">
      <c r="A12" s="227"/>
      <c r="B12" s="20" t="s">
        <v>193</v>
      </c>
      <c r="C12" s="228"/>
      <c r="D12" s="9" t="s">
        <v>689</v>
      </c>
      <c r="E12" s="228"/>
      <c r="F12" s="9" t="s">
        <v>689</v>
      </c>
      <c r="G12" s="223"/>
      <c r="H12" s="9" t="s">
        <v>689</v>
      </c>
      <c r="I12" s="223"/>
      <c r="J12" s="398"/>
      <c r="K12" s="5"/>
      <c r="L12" s="237"/>
      <c r="M12" s="5"/>
      <c r="N12" s="237"/>
      <c r="O12" s="5"/>
      <c r="P12" s="237"/>
      <c r="Q12" s="5"/>
      <c r="R12" s="237"/>
      <c r="S12" s="5"/>
    </row>
    <row r="13" spans="1:296" s="242" customFormat="1" x14ac:dyDescent="0.4">
      <c r="A13" s="227"/>
      <c r="B13" s="20" t="str">
        <f>LEFT(B12,SEARCH(",",B12))&amp;" valeur"</f>
        <v>Pétrole brut (2709), valeur</v>
      </c>
      <c r="C13" s="228"/>
      <c r="D13" s="9" t="s">
        <v>689</v>
      </c>
      <c r="E13" s="228"/>
      <c r="F13" s="9" t="s">
        <v>689</v>
      </c>
      <c r="G13" s="223"/>
      <c r="H13" s="9" t="s">
        <v>689</v>
      </c>
      <c r="I13" s="223"/>
      <c r="J13" s="398"/>
      <c r="K13" s="241"/>
      <c r="L13" s="237"/>
      <c r="M13" s="241"/>
      <c r="N13" s="237"/>
      <c r="O13" s="241"/>
      <c r="P13" s="237"/>
      <c r="Q13" s="241"/>
      <c r="R13" s="237"/>
      <c r="S13" s="241"/>
    </row>
    <row r="14" spans="1:296" s="242" customFormat="1" x14ac:dyDescent="0.4">
      <c r="A14" s="227"/>
      <c r="B14" s="20" t="s">
        <v>194</v>
      </c>
      <c r="C14" s="228"/>
      <c r="D14" s="9" t="s">
        <v>689</v>
      </c>
      <c r="E14" s="228"/>
      <c r="F14" s="9" t="s">
        <v>689</v>
      </c>
      <c r="G14" s="223"/>
      <c r="H14" s="9" t="s">
        <v>689</v>
      </c>
      <c r="I14" s="223"/>
      <c r="J14" s="398"/>
      <c r="K14" s="241"/>
      <c r="L14" s="237"/>
      <c r="M14" s="241"/>
      <c r="N14" s="237"/>
      <c r="O14" s="241"/>
      <c r="P14" s="237"/>
      <c r="Q14" s="241"/>
      <c r="R14" s="237"/>
      <c r="S14" s="241"/>
    </row>
    <row r="15" spans="1:296" s="242" customFormat="1" x14ac:dyDescent="0.4">
      <c r="A15" s="227"/>
      <c r="B15" s="20" t="str">
        <f>LEFT(B14,SEARCH(",",B14))&amp;" valeur"</f>
        <v>Gaz naturel (2711), valeur</v>
      </c>
      <c r="C15" s="228"/>
      <c r="D15" s="9" t="s">
        <v>689</v>
      </c>
      <c r="E15" s="228"/>
      <c r="F15" s="9" t="s">
        <v>689</v>
      </c>
      <c r="G15" s="223"/>
      <c r="H15" s="9" t="s">
        <v>689</v>
      </c>
      <c r="I15" s="223"/>
      <c r="J15" s="398"/>
      <c r="K15" s="241"/>
      <c r="L15" s="237"/>
      <c r="M15" s="241"/>
      <c r="N15" s="237"/>
      <c r="O15" s="241"/>
      <c r="P15" s="237"/>
      <c r="Q15" s="241"/>
      <c r="R15" s="237"/>
      <c r="S15" s="241"/>
    </row>
    <row r="16" spans="1:296" s="242" customFormat="1" x14ac:dyDescent="0.4">
      <c r="A16" s="227"/>
      <c r="B16" s="20" t="s">
        <v>195</v>
      </c>
      <c r="C16" s="228"/>
      <c r="D16" s="396">
        <v>25.221</v>
      </c>
      <c r="E16" s="228"/>
      <c r="F16" s="9" t="s">
        <v>198</v>
      </c>
      <c r="G16" s="223"/>
      <c r="H16" s="9" t="s">
        <v>702</v>
      </c>
      <c r="I16" s="223"/>
      <c r="J16" s="398"/>
      <c r="K16" s="223"/>
      <c r="L16" s="237"/>
      <c r="M16" s="223"/>
      <c r="N16" s="237"/>
      <c r="O16" s="223"/>
      <c r="P16" s="237"/>
      <c r="Q16" s="223"/>
      <c r="R16" s="237"/>
      <c r="S16" s="223"/>
    </row>
    <row r="17" spans="1:19" s="242" customFormat="1" x14ac:dyDescent="0.4">
      <c r="A17" s="227"/>
      <c r="B17" s="20" t="s">
        <v>700</v>
      </c>
      <c r="C17" s="228"/>
      <c r="D17" s="396">
        <v>8835530000000</v>
      </c>
      <c r="E17" s="228"/>
      <c r="F17" s="9" t="s">
        <v>563</v>
      </c>
      <c r="G17" s="223"/>
      <c r="H17" s="9" t="s">
        <v>702</v>
      </c>
      <c r="I17" s="223"/>
      <c r="J17" s="398"/>
      <c r="K17" s="223"/>
      <c r="L17" s="237"/>
      <c r="M17" s="223"/>
      <c r="N17" s="237"/>
      <c r="O17" s="223"/>
      <c r="P17" s="237"/>
      <c r="Q17" s="223"/>
      <c r="R17" s="237"/>
      <c r="S17" s="223"/>
    </row>
    <row r="18" spans="1:19" s="242" customFormat="1" x14ac:dyDescent="0.4">
      <c r="A18" s="227"/>
      <c r="B18" s="20" t="s">
        <v>197</v>
      </c>
      <c r="C18" s="228"/>
      <c r="D18" s="396">
        <v>15000</v>
      </c>
      <c r="E18" s="228"/>
      <c r="F18" s="9" t="s">
        <v>196</v>
      </c>
      <c r="G18" s="223"/>
      <c r="H18" s="9" t="s">
        <v>702</v>
      </c>
      <c r="I18" s="223"/>
      <c r="J18" s="398"/>
      <c r="K18" s="223"/>
      <c r="L18" s="237"/>
      <c r="M18" s="223"/>
      <c r="N18" s="237"/>
      <c r="O18" s="223"/>
      <c r="P18" s="237"/>
      <c r="Q18" s="223"/>
      <c r="R18" s="237"/>
      <c r="S18" s="223"/>
    </row>
    <row r="19" spans="1:19" s="242" customFormat="1" x14ac:dyDescent="0.4">
      <c r="A19" s="227"/>
      <c r="B19" s="20" t="s">
        <v>701</v>
      </c>
      <c r="C19" s="228"/>
      <c r="D19" s="397">
        <v>2009999999.9999998</v>
      </c>
      <c r="E19" s="228"/>
      <c r="F19" s="9" t="s">
        <v>563</v>
      </c>
      <c r="G19" s="223"/>
      <c r="H19" s="9" t="s">
        <v>702</v>
      </c>
      <c r="I19" s="223"/>
      <c r="J19" s="398"/>
      <c r="K19" s="223"/>
      <c r="L19" s="237"/>
      <c r="M19" s="223"/>
      <c r="N19" s="237"/>
      <c r="O19" s="223"/>
      <c r="P19" s="237"/>
      <c r="Q19" s="223"/>
      <c r="R19" s="237"/>
      <c r="S19" s="223"/>
    </row>
    <row r="20" spans="1:19" s="242" customFormat="1" x14ac:dyDescent="0.4">
      <c r="A20" s="227"/>
      <c r="B20" s="20" t="s">
        <v>676</v>
      </c>
      <c r="C20" s="228"/>
      <c r="D20" s="397">
        <v>76432983</v>
      </c>
      <c r="E20" s="228"/>
      <c r="F20" s="9" t="s">
        <v>198</v>
      </c>
      <c r="G20" s="223"/>
      <c r="H20" s="9" t="s">
        <v>702</v>
      </c>
      <c r="I20" s="223"/>
      <c r="J20" s="398" t="s">
        <v>494</v>
      </c>
      <c r="K20" s="223"/>
      <c r="L20" s="237"/>
      <c r="M20" s="223"/>
      <c r="N20" s="237"/>
      <c r="O20" s="223"/>
      <c r="P20" s="237"/>
      <c r="Q20" s="223"/>
      <c r="R20" s="237"/>
      <c r="S20" s="223"/>
    </row>
    <row r="21" spans="1:19" s="242" customFormat="1" x14ac:dyDescent="0.4">
      <c r="A21" s="227"/>
      <c r="B21" s="20" t="s">
        <v>697</v>
      </c>
      <c r="C21" s="228"/>
      <c r="D21" s="397">
        <v>24269620000000</v>
      </c>
      <c r="E21" s="228"/>
      <c r="F21" s="9" t="s">
        <v>563</v>
      </c>
      <c r="G21" s="223"/>
      <c r="H21" s="9" t="s">
        <v>702</v>
      </c>
      <c r="I21" s="223"/>
      <c r="J21" s="398" t="s">
        <v>494</v>
      </c>
      <c r="K21" s="223"/>
      <c r="L21" s="237"/>
      <c r="M21" s="223"/>
      <c r="N21" s="237"/>
      <c r="O21" s="223"/>
      <c r="P21" s="237"/>
      <c r="Q21" s="223"/>
      <c r="R21" s="237"/>
      <c r="S21" s="223"/>
    </row>
    <row r="22" spans="1:19" s="242" customFormat="1" x14ac:dyDescent="0.4">
      <c r="A22" s="227"/>
      <c r="B22" s="20" t="s">
        <v>676</v>
      </c>
      <c r="C22" s="228"/>
      <c r="D22" s="397">
        <v>182382</v>
      </c>
      <c r="E22" s="228"/>
      <c r="F22" s="9" t="s">
        <v>198</v>
      </c>
      <c r="G22" s="223"/>
      <c r="H22" s="9" t="s">
        <v>702</v>
      </c>
      <c r="I22" s="223"/>
      <c r="J22" s="398" t="s">
        <v>518</v>
      </c>
      <c r="K22" s="223"/>
      <c r="L22" s="237"/>
      <c r="M22" s="223"/>
      <c r="N22" s="237"/>
      <c r="O22" s="223"/>
      <c r="P22" s="237"/>
      <c r="Q22" s="223"/>
      <c r="R22" s="237"/>
      <c r="S22" s="223"/>
    </row>
    <row r="23" spans="1:19" s="242" customFormat="1" x14ac:dyDescent="0.4">
      <c r="A23" s="227"/>
      <c r="B23" s="20" t="s">
        <v>697</v>
      </c>
      <c r="C23" s="228"/>
      <c r="D23" s="397">
        <v>727040000000</v>
      </c>
      <c r="E23" s="228"/>
      <c r="F23" s="9" t="s">
        <v>563</v>
      </c>
      <c r="G23" s="223"/>
      <c r="H23" s="9" t="s">
        <v>702</v>
      </c>
      <c r="I23" s="223"/>
      <c r="J23" s="398" t="s">
        <v>518</v>
      </c>
      <c r="K23" s="223"/>
      <c r="L23" s="237"/>
      <c r="M23" s="223"/>
      <c r="N23" s="237"/>
      <c r="O23" s="223"/>
      <c r="P23" s="237"/>
      <c r="Q23" s="223"/>
      <c r="R23" s="237"/>
      <c r="S23" s="223"/>
    </row>
    <row r="24" spans="1:19" s="242" customFormat="1" x14ac:dyDescent="0.4">
      <c r="A24" s="227"/>
      <c r="B24" s="20" t="s">
        <v>677</v>
      </c>
      <c r="C24" s="228"/>
      <c r="D24" s="397">
        <v>270157</v>
      </c>
      <c r="E24" s="228"/>
      <c r="F24" s="9" t="s">
        <v>678</v>
      </c>
      <c r="G24" s="223"/>
      <c r="H24" s="9" t="s">
        <v>702</v>
      </c>
      <c r="I24" s="223"/>
      <c r="J24" s="398" t="s">
        <v>699</v>
      </c>
      <c r="K24" s="223"/>
      <c r="L24" s="237"/>
      <c r="M24" s="223"/>
      <c r="N24" s="237"/>
      <c r="O24" s="223"/>
      <c r="P24" s="237"/>
      <c r="Q24" s="223"/>
      <c r="R24" s="237"/>
      <c r="S24" s="223"/>
    </row>
    <row r="25" spans="1:19" s="242" customFormat="1" x14ac:dyDescent="0.4">
      <c r="A25" s="227"/>
      <c r="B25" s="20" t="s">
        <v>698</v>
      </c>
      <c r="C25" s="228"/>
      <c r="D25" s="397">
        <v>180640000000</v>
      </c>
      <c r="E25" s="228"/>
      <c r="F25" s="9" t="s">
        <v>563</v>
      </c>
      <c r="G25" s="223"/>
      <c r="H25" s="9" t="s">
        <v>702</v>
      </c>
      <c r="I25" s="223"/>
      <c r="J25" s="399"/>
      <c r="K25" s="223"/>
      <c r="L25" s="237"/>
      <c r="M25" s="223"/>
      <c r="N25" s="237"/>
      <c r="O25" s="223"/>
      <c r="P25" s="237"/>
      <c r="Q25" s="223"/>
      <c r="R25" s="237"/>
      <c r="S25" s="223"/>
    </row>
    <row r="26" spans="1:19" ht="62" x14ac:dyDescent="0.4">
      <c r="A26" s="227"/>
      <c r="B26" s="20" t="s">
        <v>835</v>
      </c>
      <c r="C26" s="228"/>
      <c r="D26" s="397">
        <v>568046.10600000003</v>
      </c>
      <c r="E26" s="228"/>
      <c r="F26" s="9" t="s">
        <v>837</v>
      </c>
      <c r="H26" s="404" t="s">
        <v>838</v>
      </c>
      <c r="J26" s="399"/>
    </row>
    <row r="27" spans="1:19" x14ac:dyDescent="0.4">
      <c r="A27" s="227"/>
      <c r="B27" s="20" t="s">
        <v>836</v>
      </c>
      <c r="C27" s="228"/>
      <c r="D27" s="397">
        <f>55.2/212661*D26*1000000000</f>
        <v>147446617156.88348</v>
      </c>
      <c r="E27" s="228"/>
      <c r="F27" s="9" t="s">
        <v>563</v>
      </c>
      <c r="H27" s="9"/>
      <c r="J27" s="399"/>
    </row>
  </sheetData>
  <dataValidations count="2">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Matières premières volume/valeur" prompt="Veuillez renseigner le nom de la matière première dans la colonne de gauche, en indiquant s'il s'agit d'un volume ou d'une valeur._x000a__x000a_Veuillez saisir un" sqref="D16:D19 D24:D27" xr:uid="{636D9CFE-133C-4985-81A2-19C7E222722D}">
      <formula1>0</formula1>
    </dataValidation>
    <dataValidation type="list" allowBlank="1" showInputMessage="1" showErrorMessage="1" errorTitle="Unité utilisée erronée" error="Veuillez sélectionner entre barils, Sm3, tonnes, onces (oz) ou carats._x000a__x000a_Si les informations d'origine n'est pas valide, convertir le nombre en unités standard et inclure d’origine dans la section des commentaires." promptTitle="Préciser l’unité de mesure" prompt="Veuillez sélectionner entre barils, Sm3, tonnes, onces (oz) ou carats dans le menu déroulant" sqref="F24 F26" xr:uid="{80FBE6A9-42A9-4F66-A5F2-990B46CE960E}">
      <formula1>"&lt;Selectionner unité&gt;,Sm3,Sm3 o.e.,Barils,Tonnes,oz,carats,Scf"</formula1>
    </dataValidation>
  </dataValidations>
  <hyperlinks>
    <hyperlink ref="B9" r:id="rId1" xr:uid="{00000000-0004-0000-0900-000000000000}"/>
    <hyperlink ref="H26" r:id="rId2" xr:uid="{E6EBBD5C-249A-4625-9030-7139171A84B3}"/>
  </hyperlinks>
  <pageMargins left="0.23622047244094491" right="0.23622047244094491" top="0.74803149606299213" bottom="0.74803149606299213" header="0.31496062992125984" footer="0.31496062992125984"/>
  <pageSetup paperSize="8" scale="95" fitToHeight="2"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J27"/>
  <sheetViews>
    <sheetView zoomScale="70" zoomScaleNormal="70" workbookViewId="0">
      <selection activeCell="H30" sqref="H30"/>
    </sheetView>
  </sheetViews>
  <sheetFormatPr baseColWidth="10" defaultColWidth="10.5" defaultRowHeight="16" x14ac:dyDescent="0.4"/>
  <cols>
    <col min="1" max="1" width="15" style="223" customWidth="1"/>
    <col min="2" max="2" width="30.33203125" style="250" customWidth="1"/>
    <col min="3" max="3" width="4.83203125" style="223" customWidth="1"/>
    <col min="4" max="4" width="33.25" style="223" customWidth="1"/>
    <col min="5" max="5" width="4.83203125" style="223" customWidth="1"/>
    <col min="6" max="6" width="18" style="223" customWidth="1"/>
    <col min="7" max="7" width="3" style="223" customWidth="1"/>
    <col min="8" max="8" width="22.5" style="223" customWidth="1"/>
    <col min="9" max="9" width="3" style="223" customWidth="1"/>
    <col min="10" max="10" width="39.5" style="223" customWidth="1"/>
    <col min="11" max="11" width="3" style="223" customWidth="1"/>
    <col min="12" max="12" width="39.5" style="223" customWidth="1"/>
    <col min="13" max="13" width="3" style="223" customWidth="1"/>
    <col min="14" max="14" width="39.5" style="223" customWidth="1"/>
    <col min="15" max="15" width="3" style="223" customWidth="1"/>
    <col min="16" max="16" width="39.5" style="223" customWidth="1"/>
    <col min="17" max="17" width="3" style="223" customWidth="1"/>
    <col min="18" max="18" width="39.5" style="223" customWidth="1"/>
    <col min="19" max="19" width="3" style="223" customWidth="1"/>
    <col min="20" max="16384" width="10.5" style="223"/>
  </cols>
  <sheetData>
    <row r="1" spans="1:296" ht="25" x14ac:dyDescent="0.5">
      <c r="A1" s="214" t="s">
        <v>200</v>
      </c>
    </row>
    <row r="3" spans="1:296" s="26" customFormat="1" ht="150" x14ac:dyDescent="0.35">
      <c r="A3" s="36" t="s">
        <v>201</v>
      </c>
      <c r="B3" s="212" t="s">
        <v>202</v>
      </c>
      <c r="C3" s="25"/>
      <c r="D3" s="246" t="s">
        <v>703</v>
      </c>
      <c r="E3" s="27"/>
      <c r="F3" s="28"/>
      <c r="G3" s="27"/>
      <c r="H3" s="28"/>
      <c r="I3" s="27"/>
      <c r="J3" s="236"/>
      <c r="L3" s="237"/>
      <c r="N3" s="237"/>
      <c r="P3" s="237"/>
      <c r="R3" s="237"/>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c r="FT3" s="25"/>
      <c r="FU3" s="25"/>
      <c r="FV3" s="25"/>
      <c r="FW3" s="25"/>
      <c r="FX3" s="25"/>
      <c r="FY3" s="25"/>
      <c r="FZ3" s="25"/>
      <c r="GA3" s="25"/>
      <c r="GB3" s="25"/>
      <c r="GC3" s="25"/>
      <c r="GD3" s="25"/>
      <c r="GE3" s="25"/>
      <c r="GF3" s="25"/>
      <c r="GG3" s="25"/>
      <c r="GH3" s="25"/>
      <c r="GI3" s="25"/>
      <c r="GJ3" s="25"/>
      <c r="GK3" s="25"/>
      <c r="GL3" s="25"/>
      <c r="GM3" s="25"/>
      <c r="GN3" s="25"/>
      <c r="GO3" s="25"/>
      <c r="GP3" s="25"/>
      <c r="GQ3" s="25"/>
      <c r="GR3" s="25"/>
      <c r="GS3" s="25"/>
      <c r="GT3" s="25"/>
      <c r="GU3" s="25"/>
      <c r="GV3" s="25"/>
      <c r="GW3" s="25"/>
      <c r="GX3" s="25"/>
      <c r="GY3" s="25"/>
      <c r="GZ3" s="25"/>
      <c r="HA3" s="25"/>
      <c r="HB3" s="25"/>
      <c r="HC3" s="25"/>
      <c r="HD3" s="25"/>
      <c r="HE3" s="25"/>
      <c r="HF3" s="25"/>
      <c r="HG3" s="25"/>
      <c r="HH3" s="25"/>
      <c r="HI3" s="25"/>
      <c r="HJ3" s="25"/>
      <c r="HK3" s="25"/>
      <c r="HL3" s="25"/>
      <c r="HM3" s="25"/>
      <c r="HN3" s="25"/>
      <c r="HO3" s="25"/>
      <c r="HP3" s="25"/>
      <c r="HQ3" s="25"/>
      <c r="HR3" s="25"/>
      <c r="HS3" s="25"/>
      <c r="HT3" s="25"/>
      <c r="HU3" s="25"/>
      <c r="HV3" s="25"/>
      <c r="HW3" s="25"/>
      <c r="HX3" s="25"/>
      <c r="HY3" s="25"/>
      <c r="HZ3" s="25"/>
      <c r="IA3" s="25"/>
      <c r="IB3" s="25"/>
      <c r="IC3" s="25"/>
      <c r="ID3" s="25"/>
      <c r="IE3" s="25"/>
      <c r="IF3" s="25"/>
      <c r="IG3" s="25"/>
      <c r="IH3" s="25"/>
      <c r="II3" s="25"/>
      <c r="IJ3" s="25"/>
      <c r="IK3" s="25"/>
      <c r="IL3" s="25"/>
      <c r="IM3" s="25"/>
      <c r="IN3" s="25"/>
      <c r="IO3" s="25"/>
      <c r="IP3" s="25"/>
      <c r="IQ3" s="25"/>
      <c r="IR3" s="25"/>
      <c r="IS3" s="25"/>
      <c r="IT3" s="25"/>
      <c r="IU3" s="25"/>
      <c r="IV3" s="25"/>
      <c r="IW3" s="25"/>
      <c r="IX3" s="25"/>
      <c r="IY3" s="25"/>
      <c r="IZ3" s="25"/>
      <c r="JA3" s="25"/>
      <c r="JB3" s="25"/>
      <c r="JC3" s="25"/>
      <c r="JD3" s="25"/>
      <c r="JE3" s="25"/>
      <c r="JF3" s="25"/>
      <c r="JG3" s="25"/>
      <c r="JH3" s="25"/>
      <c r="JI3" s="25"/>
      <c r="JJ3" s="25"/>
      <c r="JK3" s="25"/>
      <c r="JL3" s="25"/>
      <c r="JM3" s="25"/>
      <c r="JN3" s="25"/>
      <c r="JO3" s="25"/>
      <c r="JP3" s="25"/>
      <c r="JQ3" s="25"/>
      <c r="JR3" s="25"/>
      <c r="JS3" s="25"/>
      <c r="JT3" s="25"/>
      <c r="JU3" s="25"/>
      <c r="JV3" s="25"/>
      <c r="JW3" s="25"/>
      <c r="JX3" s="25"/>
      <c r="JY3" s="25"/>
      <c r="JZ3" s="25"/>
      <c r="KA3" s="25"/>
      <c r="KB3" s="25"/>
      <c r="KC3" s="25"/>
      <c r="KD3" s="25"/>
      <c r="KE3" s="25"/>
      <c r="KF3" s="25"/>
      <c r="KG3" s="25"/>
      <c r="KH3" s="25"/>
      <c r="KI3" s="25"/>
      <c r="KJ3" s="25"/>
    </row>
    <row r="4" spans="1:296" s="5" customFormat="1" ht="19" x14ac:dyDescent="0.35">
      <c r="B4" s="3"/>
      <c r="C4" s="2"/>
      <c r="D4" s="3"/>
      <c r="E4" s="2"/>
      <c r="F4" s="3"/>
      <c r="G4" s="2"/>
      <c r="H4" s="3"/>
      <c r="I4" s="2"/>
      <c r="J4" s="4"/>
      <c r="L4" s="4"/>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row>
    <row r="5" spans="1:296" s="120" customFormat="1" ht="96" x14ac:dyDescent="0.35">
      <c r="A5" s="121"/>
      <c r="B5" s="292" t="s">
        <v>80</v>
      </c>
      <c r="C5" s="121"/>
      <c r="D5" s="278" t="s">
        <v>81</v>
      </c>
      <c r="E5" s="279"/>
      <c r="F5" s="278" t="s">
        <v>82</v>
      </c>
      <c r="G5" s="279"/>
      <c r="H5" s="278" t="s">
        <v>83</v>
      </c>
      <c r="I5" s="277"/>
      <c r="J5" s="280" t="s">
        <v>84</v>
      </c>
      <c r="K5" s="290"/>
      <c r="L5" s="291" t="s">
        <v>85</v>
      </c>
      <c r="M5" s="290"/>
      <c r="N5" s="291" t="s">
        <v>86</v>
      </c>
      <c r="O5" s="290"/>
      <c r="P5" s="291" t="s">
        <v>87</v>
      </c>
      <c r="Q5" s="290"/>
      <c r="R5" s="291" t="s">
        <v>88</v>
      </c>
      <c r="S5" s="290"/>
    </row>
    <row r="6" spans="1:296" s="5" customFormat="1" ht="19" x14ac:dyDescent="0.35">
      <c r="B6" s="3"/>
      <c r="C6" s="2"/>
      <c r="D6" s="3"/>
      <c r="E6" s="2"/>
      <c r="F6" s="3"/>
      <c r="G6" s="2"/>
      <c r="H6" s="3"/>
      <c r="I6" s="2"/>
      <c r="J6" s="4"/>
      <c r="L6" s="4"/>
      <c r="N6" s="4"/>
      <c r="P6" s="4"/>
      <c r="R6" s="4"/>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row>
    <row r="7" spans="1:296" s="26" customFormat="1" ht="45" x14ac:dyDescent="0.35">
      <c r="A7" s="36" t="s">
        <v>104</v>
      </c>
      <c r="B7" s="212" t="s">
        <v>203</v>
      </c>
      <c r="C7" s="25"/>
      <c r="D7" s="7" t="s">
        <v>49</v>
      </c>
      <c r="E7" s="25"/>
      <c r="F7" s="37"/>
      <c r="G7" s="25"/>
      <c r="H7" s="37"/>
      <c r="I7" s="25"/>
      <c r="J7" s="247"/>
    </row>
    <row r="8" spans="1:296" s="5" customFormat="1" ht="19" x14ac:dyDescent="0.35">
      <c r="B8" s="3"/>
      <c r="C8" s="2"/>
      <c r="D8" s="3"/>
      <c r="E8" s="2"/>
      <c r="F8" s="3"/>
      <c r="G8" s="2"/>
      <c r="H8" s="3"/>
      <c r="I8" s="2"/>
      <c r="J8" s="4"/>
      <c r="L8" s="4"/>
      <c r="N8" s="4"/>
      <c r="P8" s="4"/>
      <c r="R8" s="4"/>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row>
    <row r="9" spans="1:296" s="242" customFormat="1" ht="15" x14ac:dyDescent="0.35">
      <c r="A9" s="238"/>
      <c r="B9" s="21" t="s">
        <v>190</v>
      </c>
      <c r="C9" s="239"/>
      <c r="D9" s="248"/>
      <c r="E9" s="239"/>
      <c r="F9" s="248"/>
      <c r="G9" s="240"/>
      <c r="H9" s="248"/>
      <c r="I9" s="240"/>
      <c r="J9" s="249"/>
      <c r="K9" s="241"/>
      <c r="L9" s="249"/>
      <c r="M9" s="241"/>
      <c r="N9" s="249"/>
      <c r="O9" s="241"/>
      <c r="P9" s="249"/>
      <c r="Q9" s="241"/>
      <c r="R9" s="249"/>
      <c r="S9" s="241"/>
    </row>
    <row r="10" spans="1:296" s="242" customFormat="1" ht="30" x14ac:dyDescent="0.35">
      <c r="A10" s="238"/>
      <c r="B10" s="18" t="s">
        <v>204</v>
      </c>
      <c r="C10" s="239"/>
      <c r="D10" s="9" t="s">
        <v>690</v>
      </c>
      <c r="E10" s="228"/>
      <c r="F10" s="9" t="s">
        <v>689</v>
      </c>
      <c r="G10" s="243"/>
      <c r="H10" s="9" t="s">
        <v>689</v>
      </c>
      <c r="I10" s="2"/>
      <c r="J10" s="400"/>
      <c r="K10" s="5"/>
      <c r="L10" s="237"/>
      <c r="M10" s="5"/>
      <c r="N10" s="237"/>
      <c r="O10" s="5"/>
      <c r="P10" s="237"/>
      <c r="Q10" s="5"/>
      <c r="R10" s="237"/>
      <c r="S10" s="5"/>
    </row>
    <row r="11" spans="1:296" s="242" customFormat="1" ht="30" x14ac:dyDescent="0.35">
      <c r="A11" s="227"/>
      <c r="B11" s="19" t="s">
        <v>205</v>
      </c>
      <c r="C11" s="228"/>
      <c r="D11" s="9" t="s">
        <v>690</v>
      </c>
      <c r="E11" s="228"/>
      <c r="F11" s="9" t="s">
        <v>689</v>
      </c>
      <c r="G11" s="243"/>
      <c r="H11" s="9" t="s">
        <v>689</v>
      </c>
      <c r="I11" s="27"/>
      <c r="J11" s="400"/>
      <c r="K11" s="26"/>
      <c r="L11" s="237"/>
      <c r="M11" s="26"/>
      <c r="N11" s="237"/>
      <c r="O11" s="26"/>
      <c r="P11" s="237"/>
      <c r="Q11" s="26"/>
      <c r="R11" s="237"/>
      <c r="S11" s="26"/>
    </row>
    <row r="12" spans="1:296" s="242" customFormat="1" ht="19" x14ac:dyDescent="0.4">
      <c r="A12" s="227"/>
      <c r="B12" s="20" t="s">
        <v>193</v>
      </c>
      <c r="C12" s="228"/>
      <c r="D12" s="9" t="s">
        <v>689</v>
      </c>
      <c r="E12" s="228"/>
      <c r="F12" s="9" t="s">
        <v>689</v>
      </c>
      <c r="G12" s="223"/>
      <c r="H12" s="9" t="s">
        <v>689</v>
      </c>
      <c r="I12" s="2"/>
      <c r="J12" s="400"/>
      <c r="K12" s="5"/>
      <c r="L12" s="237"/>
      <c r="M12" s="5"/>
      <c r="N12" s="237"/>
      <c r="O12" s="5"/>
      <c r="P12" s="237"/>
      <c r="Q12" s="5"/>
      <c r="R12" s="237"/>
      <c r="S12" s="5"/>
    </row>
    <row r="13" spans="1:296" s="242" customFormat="1" ht="15.75" customHeight="1" x14ac:dyDescent="0.4">
      <c r="A13" s="227"/>
      <c r="B13" s="20" t="str">
        <f>LEFT(B12,SEARCH(",",B12))&amp;" valeur"</f>
        <v>Pétrole brut (2709), valeur</v>
      </c>
      <c r="C13" s="228"/>
      <c r="D13" s="9" t="s">
        <v>689</v>
      </c>
      <c r="E13" s="228"/>
      <c r="F13" s="9" t="s">
        <v>689</v>
      </c>
      <c r="G13" s="223"/>
      <c r="H13" s="9" t="s">
        <v>689</v>
      </c>
      <c r="I13" s="240"/>
      <c r="J13" s="400"/>
      <c r="K13" s="241"/>
      <c r="L13" s="237"/>
      <c r="M13" s="241"/>
      <c r="N13" s="237"/>
      <c r="O13" s="241"/>
      <c r="P13" s="237"/>
      <c r="Q13" s="241"/>
      <c r="R13" s="237"/>
      <c r="S13" s="241"/>
    </row>
    <row r="14" spans="1:296" s="242" customFormat="1" ht="15.75" customHeight="1" x14ac:dyDescent="0.4">
      <c r="A14" s="227"/>
      <c r="B14" s="20" t="s">
        <v>194</v>
      </c>
      <c r="C14" s="228"/>
      <c r="D14" s="9" t="s">
        <v>689</v>
      </c>
      <c r="E14" s="228"/>
      <c r="F14" s="9" t="s">
        <v>689</v>
      </c>
      <c r="G14" s="223"/>
      <c r="H14" s="9" t="s">
        <v>689</v>
      </c>
      <c r="I14" s="243"/>
      <c r="J14" s="400"/>
      <c r="K14" s="241"/>
      <c r="L14" s="237"/>
      <c r="M14" s="241"/>
      <c r="N14" s="237"/>
      <c r="O14" s="241"/>
      <c r="P14" s="237"/>
      <c r="Q14" s="241"/>
      <c r="R14" s="237"/>
      <c r="S14" s="241"/>
    </row>
    <row r="15" spans="1:296" s="242" customFormat="1" ht="15.75" customHeight="1" x14ac:dyDescent="0.4">
      <c r="A15" s="227"/>
      <c r="B15" s="20" t="str">
        <f>LEFT(B14,SEARCH(",",B14))&amp;" valeur"</f>
        <v>Gaz naturel (2711), valeur</v>
      </c>
      <c r="C15" s="228"/>
      <c r="D15" s="9" t="s">
        <v>689</v>
      </c>
      <c r="E15" s="228"/>
      <c r="F15" s="9" t="s">
        <v>689</v>
      </c>
      <c r="G15" s="223"/>
      <c r="H15" s="9" t="s">
        <v>689</v>
      </c>
      <c r="I15" s="243"/>
      <c r="J15" s="400"/>
      <c r="K15" s="241"/>
      <c r="L15" s="237"/>
      <c r="M15" s="241"/>
      <c r="N15" s="237"/>
      <c r="O15" s="241"/>
      <c r="P15" s="237"/>
      <c r="Q15" s="241"/>
      <c r="R15" s="237"/>
      <c r="S15" s="241"/>
    </row>
    <row r="16" spans="1:296" s="242" customFormat="1" x14ac:dyDescent="0.4">
      <c r="A16" s="227"/>
      <c r="B16" s="20" t="s">
        <v>195</v>
      </c>
      <c r="C16" s="228"/>
      <c r="D16" s="396">
        <v>25.274000000000001</v>
      </c>
      <c r="E16" s="228"/>
      <c r="F16" s="9" t="s">
        <v>198</v>
      </c>
      <c r="G16" s="223"/>
      <c r="H16" s="293" t="s">
        <v>704</v>
      </c>
      <c r="I16" s="223"/>
      <c r="J16" s="400"/>
      <c r="K16" s="223"/>
      <c r="L16" s="237"/>
      <c r="M16" s="223"/>
      <c r="N16" s="237"/>
      <c r="O16" s="223"/>
      <c r="P16" s="237"/>
      <c r="Q16" s="223"/>
      <c r="R16" s="237"/>
      <c r="S16" s="223"/>
    </row>
    <row r="17" spans="1:19" s="242" customFormat="1" x14ac:dyDescent="0.4">
      <c r="A17" s="227"/>
      <c r="B17" s="20" t="s">
        <v>700</v>
      </c>
      <c r="C17" s="228"/>
      <c r="D17" s="396">
        <v>8832960000000</v>
      </c>
      <c r="E17" s="228"/>
      <c r="F17" s="9" t="s">
        <v>563</v>
      </c>
      <c r="G17" s="223"/>
      <c r="H17" s="293" t="s">
        <v>704</v>
      </c>
      <c r="I17" s="223"/>
      <c r="J17" s="400"/>
      <c r="K17" s="223"/>
      <c r="L17" s="237"/>
      <c r="M17" s="223"/>
      <c r="N17" s="237"/>
      <c r="O17" s="223"/>
      <c r="P17" s="237"/>
      <c r="Q17" s="223"/>
      <c r="R17" s="237"/>
      <c r="S17" s="223"/>
    </row>
    <row r="18" spans="1:19" s="242" customFormat="1" x14ac:dyDescent="0.4">
      <c r="A18" s="227"/>
      <c r="B18" s="20" t="s">
        <v>197</v>
      </c>
      <c r="C18" s="228"/>
      <c r="D18" s="396">
        <v>15000</v>
      </c>
      <c r="E18" s="228"/>
      <c r="F18" s="9" t="s">
        <v>196</v>
      </c>
      <c r="G18" s="223"/>
      <c r="H18" s="293" t="s">
        <v>704</v>
      </c>
      <c r="I18" s="223"/>
      <c r="J18" s="400"/>
      <c r="K18" s="223"/>
      <c r="L18" s="237"/>
      <c r="M18" s="223"/>
      <c r="N18" s="237"/>
      <c r="O18" s="223"/>
      <c r="P18" s="237"/>
      <c r="Q18" s="223"/>
      <c r="R18" s="237"/>
      <c r="S18" s="223"/>
    </row>
    <row r="19" spans="1:19" s="242" customFormat="1" x14ac:dyDescent="0.4">
      <c r="A19" s="227"/>
      <c r="B19" s="20" t="s">
        <v>701</v>
      </c>
      <c r="C19" s="228"/>
      <c r="D19" s="396">
        <v>1990000000</v>
      </c>
      <c r="E19" s="228"/>
      <c r="F19" s="9" t="s">
        <v>563</v>
      </c>
      <c r="G19" s="223"/>
      <c r="H19" s="293" t="s">
        <v>704</v>
      </c>
      <c r="I19" s="223"/>
      <c r="J19" s="400"/>
      <c r="K19" s="223"/>
      <c r="L19" s="237"/>
      <c r="M19" s="223"/>
      <c r="N19" s="237"/>
      <c r="O19" s="223"/>
      <c r="P19" s="237"/>
      <c r="Q19" s="223"/>
      <c r="R19" s="237"/>
      <c r="S19" s="223"/>
    </row>
    <row r="20" spans="1:19" s="242" customFormat="1" x14ac:dyDescent="0.4">
      <c r="A20" s="227"/>
      <c r="B20" s="20" t="s">
        <v>676</v>
      </c>
      <c r="C20" s="228"/>
      <c r="D20" s="396">
        <v>62318781</v>
      </c>
      <c r="E20" s="228"/>
      <c r="F20" s="9" t="s">
        <v>198</v>
      </c>
      <c r="G20" s="223"/>
      <c r="H20" s="293" t="s">
        <v>704</v>
      </c>
      <c r="I20" s="223"/>
      <c r="J20" s="400" t="s">
        <v>494</v>
      </c>
      <c r="K20" s="223"/>
      <c r="L20" s="237"/>
      <c r="M20" s="223"/>
      <c r="N20" s="237"/>
      <c r="O20" s="223"/>
      <c r="P20" s="237"/>
      <c r="Q20" s="223"/>
      <c r="R20" s="237"/>
      <c r="S20" s="223"/>
    </row>
    <row r="21" spans="1:19" s="242" customFormat="1" x14ac:dyDescent="0.4">
      <c r="A21" s="227"/>
      <c r="B21" s="20" t="s">
        <v>697</v>
      </c>
      <c r="C21" s="228"/>
      <c r="D21" s="396">
        <v>18894880000000</v>
      </c>
      <c r="E21" s="228"/>
      <c r="F21" s="9" t="s">
        <v>563</v>
      </c>
      <c r="G21" s="223"/>
      <c r="H21" s="293" t="s">
        <v>704</v>
      </c>
      <c r="I21" s="223"/>
      <c r="J21" s="400" t="s">
        <v>494</v>
      </c>
      <c r="K21" s="223"/>
      <c r="L21" s="237"/>
      <c r="M21" s="223"/>
      <c r="N21" s="237"/>
      <c r="O21" s="223"/>
      <c r="P21" s="237"/>
      <c r="Q21" s="223"/>
      <c r="R21" s="237"/>
      <c r="S21" s="223"/>
    </row>
    <row r="22" spans="1:19" s="242" customFormat="1" x14ac:dyDescent="0.4">
      <c r="A22" s="227"/>
      <c r="B22" s="20" t="s">
        <v>676</v>
      </c>
      <c r="C22" s="228"/>
      <c r="D22" s="396">
        <v>168596</v>
      </c>
      <c r="E22" s="228"/>
      <c r="F22" s="9" t="s">
        <v>198</v>
      </c>
      <c r="G22" s="223"/>
      <c r="H22" s="293" t="s">
        <v>704</v>
      </c>
      <c r="I22" s="223"/>
      <c r="J22" s="400" t="s">
        <v>518</v>
      </c>
      <c r="K22" s="223"/>
      <c r="L22" s="237"/>
      <c r="M22" s="223"/>
      <c r="N22" s="237"/>
      <c r="O22" s="223"/>
      <c r="P22" s="237"/>
      <c r="Q22" s="223"/>
      <c r="R22" s="237"/>
      <c r="S22" s="223"/>
    </row>
    <row r="23" spans="1:19" s="242" customFormat="1" x14ac:dyDescent="0.4">
      <c r="A23" s="227"/>
      <c r="B23" s="20" t="s">
        <v>697</v>
      </c>
      <c r="C23" s="228"/>
      <c r="D23" s="396">
        <v>363940000000</v>
      </c>
      <c r="E23" s="228"/>
      <c r="F23" s="9" t="s">
        <v>563</v>
      </c>
      <c r="G23" s="223"/>
      <c r="H23" s="293" t="s">
        <v>704</v>
      </c>
      <c r="I23" s="223"/>
      <c r="J23" s="400" t="s">
        <v>518</v>
      </c>
      <c r="K23" s="223"/>
      <c r="L23" s="237"/>
      <c r="M23" s="223"/>
      <c r="N23" s="237"/>
      <c r="O23" s="223"/>
      <c r="P23" s="237"/>
      <c r="Q23" s="223"/>
      <c r="R23" s="237"/>
      <c r="S23" s="223"/>
    </row>
    <row r="24" spans="1:19" s="242" customFormat="1" x14ac:dyDescent="0.4">
      <c r="A24" s="227"/>
      <c r="B24" s="20" t="s">
        <v>677</v>
      </c>
      <c r="C24" s="228"/>
      <c r="D24" s="396">
        <v>270157</v>
      </c>
      <c r="E24" s="228"/>
      <c r="F24" s="9" t="s">
        <v>678</v>
      </c>
      <c r="G24" s="223"/>
      <c r="H24" s="293" t="s">
        <v>704</v>
      </c>
      <c r="I24" s="223"/>
      <c r="J24" s="400" t="s">
        <v>699</v>
      </c>
      <c r="K24" s="223"/>
      <c r="L24" s="237"/>
      <c r="M24" s="223"/>
      <c r="N24" s="237"/>
      <c r="O24" s="223"/>
      <c r="P24" s="237"/>
      <c r="Q24" s="223"/>
      <c r="R24" s="237"/>
      <c r="S24" s="223"/>
    </row>
    <row r="25" spans="1:19" s="242" customFormat="1" x14ac:dyDescent="0.4">
      <c r="A25" s="227"/>
      <c r="B25" s="20" t="s">
        <v>698</v>
      </c>
      <c r="C25" s="228"/>
      <c r="D25" s="396">
        <v>180640000000</v>
      </c>
      <c r="E25" s="228"/>
      <c r="F25" s="9" t="s">
        <v>563</v>
      </c>
      <c r="G25" s="223"/>
      <c r="H25" s="293" t="s">
        <v>704</v>
      </c>
      <c r="I25" s="223"/>
      <c r="J25" s="400"/>
      <c r="K25" s="223"/>
      <c r="L25" s="237"/>
      <c r="M25" s="223"/>
      <c r="N25" s="237"/>
      <c r="O25" s="223"/>
      <c r="P25" s="237"/>
      <c r="Q25" s="223"/>
      <c r="R25" s="237"/>
      <c r="S25" s="223"/>
    </row>
    <row r="26" spans="1:19" x14ac:dyDescent="0.4">
      <c r="B26" s="20" t="s">
        <v>835</v>
      </c>
      <c r="D26" s="396"/>
      <c r="E26" s="228"/>
      <c r="F26" s="9" t="s">
        <v>837</v>
      </c>
      <c r="H26" s="293" t="s">
        <v>839</v>
      </c>
      <c r="J26" s="400" t="s">
        <v>840</v>
      </c>
    </row>
    <row r="27" spans="1:19" x14ac:dyDescent="0.4">
      <c r="B27" s="20" t="s">
        <v>836</v>
      </c>
      <c r="D27" s="396"/>
      <c r="E27" s="228"/>
      <c r="F27" s="9" t="s">
        <v>563</v>
      </c>
      <c r="H27" s="293" t="s">
        <v>839</v>
      </c>
      <c r="J27" s="400" t="s">
        <v>840</v>
      </c>
    </row>
  </sheetData>
  <dataValidations disablePrompts="1" count="2">
    <dataValidation type="decimal" errorStyle="warning" operator="greaterThan" allowBlank="1" showInputMessage="1" showErrorMessage="1" errorTitle="Valeur non-numérique détectée" error="Veuillez saisir uniquement des chiffres dans cette cellule. _x000a__x000a_Si des informations supplémentaires sont appropriées, veuillez les inclure dans les colonnes appropriées à droite." promptTitle="Matières premières volume/valeur" prompt="Veuillez renseigner le nom de la matière première dans la colonne de gauche, en indiquant s'il s'agit d'un volume ou d'une valeur._x000a__x000a_Veuillez saisir un" sqref="D16:D19 D24:D27" xr:uid="{6B798461-475F-4BDF-990F-EF9225055C12}">
      <formula1>0</formula1>
    </dataValidation>
    <dataValidation type="list" allowBlank="1" showInputMessage="1" showErrorMessage="1" errorTitle="Unité utilisée erronée" error="Veuillez sélectionner entre barils, Sm3, tonnes, onces (oz) ou carats._x000a__x000a_Si les informations d'origine n'est pas valide, convertir le nombre en unités standard et inclure d’origine dans la section des commentaires." promptTitle="Préciser l’unité de mesure" prompt="Veuillez sélectionner entre barils, Sm3, tonnes, onces (oz) ou carats dans le menu déroulant" sqref="F16 F24 F26" xr:uid="{58056589-93D5-47D9-A8E9-CB2DBBF092FB}">
      <formula1>"&lt;Selectionner unité&gt;,Sm3,Sm3 o.e.,Barils,Tonnes,oz,carats,Scf"</formula1>
    </dataValidation>
  </dataValidations>
  <hyperlinks>
    <hyperlink ref="B9" r:id="rId1" xr:uid="{00000000-0004-0000-0A00-000000000000}"/>
  </hyperlinks>
  <pageMargins left="0.23622047244094491" right="0.23622047244094491" top="0.74803149606299213" bottom="0.74803149606299213" header="0.31496062992125984" footer="0.31496062992125984"/>
  <pageSetup paperSize="8" fitToHeight="2"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S20"/>
  <sheetViews>
    <sheetView topLeftCell="A19" zoomScale="60" zoomScaleNormal="60" workbookViewId="0">
      <selection activeCell="D3" sqref="D3"/>
    </sheetView>
  </sheetViews>
  <sheetFormatPr baseColWidth="10" defaultColWidth="10.5" defaultRowHeight="15.5" x14ac:dyDescent="0.35"/>
  <cols>
    <col min="1" max="1" width="15.5" customWidth="1"/>
    <col min="2" max="2" width="50.75" customWidth="1"/>
    <col min="3" max="3" width="3" customWidth="1"/>
    <col min="4" max="4" width="25.25" customWidth="1"/>
    <col min="5" max="5" width="3" customWidth="1"/>
    <col min="6" max="6" width="26" customWidth="1"/>
    <col min="7" max="7" width="3" customWidth="1"/>
    <col min="8" max="8" width="26"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4" t="s">
        <v>208</v>
      </c>
    </row>
    <row r="3" spans="1:19" s="32" customFormat="1" ht="105" x14ac:dyDescent="0.35">
      <c r="A3" s="207" t="s">
        <v>209</v>
      </c>
      <c r="B3" s="51" t="s">
        <v>210</v>
      </c>
      <c r="D3" s="9" t="s">
        <v>749</v>
      </c>
      <c r="F3" s="52"/>
      <c r="H3" s="52"/>
      <c r="J3" s="43"/>
      <c r="L3" s="31"/>
      <c r="N3" s="31"/>
      <c r="P3" s="31"/>
      <c r="R3" s="31"/>
    </row>
    <row r="5" spans="1:19" s="277" customFormat="1" ht="96" x14ac:dyDescent="0.35">
      <c r="A5" s="282"/>
      <c r="B5" s="276" t="s">
        <v>80</v>
      </c>
      <c r="D5" s="278" t="s">
        <v>81</v>
      </c>
      <c r="E5" s="279"/>
      <c r="F5" s="278" t="s">
        <v>82</v>
      </c>
      <c r="G5" s="279"/>
      <c r="H5" s="278" t="s">
        <v>83</v>
      </c>
      <c r="J5" s="280" t="s">
        <v>84</v>
      </c>
      <c r="K5" s="279"/>
      <c r="L5" s="280" t="s">
        <v>85</v>
      </c>
      <c r="M5" s="279"/>
      <c r="N5" s="280" t="s">
        <v>86</v>
      </c>
      <c r="O5" s="279"/>
      <c r="P5" s="280" t="s">
        <v>87</v>
      </c>
      <c r="Q5" s="279"/>
      <c r="R5" s="280" t="s">
        <v>88</v>
      </c>
    </row>
    <row r="6" spans="1:19" s="30" customFormat="1" ht="19" x14ac:dyDescent="0.35">
      <c r="A6" s="50"/>
      <c r="B6" s="41"/>
      <c r="D6" s="41"/>
      <c r="F6" s="41"/>
      <c r="H6" s="41"/>
      <c r="J6" s="42"/>
      <c r="L6" s="42"/>
      <c r="N6" s="42"/>
      <c r="P6" s="42"/>
      <c r="R6" s="42"/>
    </row>
    <row r="7" spans="1:19" s="8" customFormat="1" ht="30" x14ac:dyDescent="0.35">
      <c r="A7" s="13"/>
      <c r="B7" s="19" t="s">
        <v>211</v>
      </c>
      <c r="D7" s="9" t="s">
        <v>690</v>
      </c>
      <c r="F7" s="100" t="s">
        <v>689</v>
      </c>
      <c r="G7" s="30"/>
      <c r="H7" s="100" t="s">
        <v>774</v>
      </c>
      <c r="I7" s="30"/>
      <c r="J7" s="440"/>
      <c r="K7" s="30"/>
      <c r="L7" s="31"/>
      <c r="M7" s="32"/>
      <c r="N7" s="31"/>
      <c r="O7" s="32"/>
      <c r="P7" s="31"/>
      <c r="Q7" s="32"/>
      <c r="R7" s="31"/>
      <c r="S7" s="30"/>
    </row>
    <row r="8" spans="1:19" s="8" customFormat="1" ht="45" x14ac:dyDescent="0.35">
      <c r="A8" s="13"/>
      <c r="B8" s="48" t="s">
        <v>212</v>
      </c>
      <c r="D8" s="9" t="s">
        <v>690</v>
      </c>
      <c r="F8" s="100" t="s">
        <v>689</v>
      </c>
      <c r="G8" s="32"/>
      <c r="H8" s="100" t="s">
        <v>777</v>
      </c>
      <c r="I8" s="32"/>
      <c r="J8" s="441"/>
      <c r="K8" s="32"/>
      <c r="L8" s="31"/>
      <c r="M8" s="32"/>
      <c r="N8" s="31"/>
      <c r="O8" s="32"/>
      <c r="P8" s="31"/>
      <c r="Q8" s="32"/>
      <c r="R8" s="31"/>
      <c r="S8" s="32"/>
    </row>
    <row r="9" spans="1:19" s="8" customFormat="1" ht="45" x14ac:dyDescent="0.35">
      <c r="A9" s="13"/>
      <c r="B9" s="48" t="s">
        <v>213</v>
      </c>
      <c r="D9" s="9" t="s">
        <v>690</v>
      </c>
      <c r="F9" s="100" t="s">
        <v>689</v>
      </c>
      <c r="G9" s="32"/>
      <c r="H9" s="100" t="s">
        <v>775</v>
      </c>
      <c r="I9" s="32"/>
      <c r="J9" s="441"/>
      <c r="K9" s="32"/>
      <c r="L9" s="31"/>
      <c r="M9" s="32"/>
      <c r="N9" s="31"/>
      <c r="O9" s="32"/>
      <c r="P9" s="31"/>
      <c r="Q9" s="32"/>
      <c r="R9" s="31"/>
      <c r="S9" s="32"/>
    </row>
    <row r="10" spans="1:19" s="8" customFormat="1" ht="30" x14ac:dyDescent="0.35">
      <c r="A10" s="13"/>
      <c r="B10" s="48" t="s">
        <v>214</v>
      </c>
      <c r="D10" s="9" t="s">
        <v>690</v>
      </c>
      <c r="F10" s="100" t="s">
        <v>689</v>
      </c>
      <c r="G10" s="32"/>
      <c r="H10" s="100" t="s">
        <v>706</v>
      </c>
      <c r="I10" s="32"/>
      <c r="J10" s="441"/>
      <c r="K10" s="32"/>
      <c r="L10" s="31"/>
      <c r="M10" s="32"/>
      <c r="N10" s="31"/>
      <c r="O10" s="32"/>
      <c r="P10" s="31"/>
      <c r="Q10" s="32"/>
      <c r="R10" s="31"/>
      <c r="S10" s="32"/>
    </row>
    <row r="11" spans="1:19" s="8" customFormat="1" ht="75" x14ac:dyDescent="0.35">
      <c r="A11" s="13"/>
      <c r="B11" s="48" t="s">
        <v>215</v>
      </c>
      <c r="D11" s="9" t="s">
        <v>690</v>
      </c>
      <c r="F11" s="100" t="s">
        <v>689</v>
      </c>
      <c r="G11" s="32"/>
      <c r="H11" s="100" t="s">
        <v>778</v>
      </c>
      <c r="I11" s="32"/>
      <c r="J11" s="441"/>
      <c r="K11" s="32"/>
      <c r="L11" s="31"/>
      <c r="M11" s="32"/>
      <c r="N11" s="31"/>
      <c r="O11" s="32"/>
      <c r="P11" s="31"/>
      <c r="Q11" s="32"/>
      <c r="R11" s="31"/>
      <c r="S11" s="32"/>
    </row>
    <row r="12" spans="1:19" s="8" customFormat="1" ht="30" x14ac:dyDescent="0.35">
      <c r="A12" s="13"/>
      <c r="B12" s="48" t="s">
        <v>216</v>
      </c>
      <c r="D12" s="293" t="s">
        <v>690</v>
      </c>
      <c r="F12" s="100" t="s">
        <v>689</v>
      </c>
      <c r="G12" s="32"/>
      <c r="H12" s="100" t="s">
        <v>775</v>
      </c>
      <c r="I12" s="32"/>
      <c r="J12" s="441"/>
      <c r="K12" s="32"/>
      <c r="L12" s="31"/>
      <c r="M12" s="32"/>
      <c r="N12" s="31"/>
      <c r="O12" s="32"/>
      <c r="P12" s="31"/>
      <c r="Q12" s="32"/>
      <c r="R12" s="31"/>
      <c r="S12" s="32"/>
    </row>
    <row r="13" spans="1:19" s="8" customFormat="1" ht="45" x14ac:dyDescent="0.35">
      <c r="A13" s="13"/>
      <c r="B13" s="48" t="s">
        <v>217</v>
      </c>
      <c r="D13" s="9" t="s">
        <v>690</v>
      </c>
      <c r="F13" s="100" t="s">
        <v>689</v>
      </c>
      <c r="G13" s="32"/>
      <c r="H13" s="100" t="s">
        <v>776</v>
      </c>
      <c r="I13" s="32"/>
      <c r="J13" s="441"/>
      <c r="K13" s="32"/>
      <c r="L13" s="31"/>
      <c r="M13" s="32"/>
      <c r="N13" s="31"/>
      <c r="O13" s="32"/>
      <c r="P13" s="31"/>
      <c r="Q13" s="32"/>
      <c r="R13" s="31"/>
      <c r="S13" s="32"/>
    </row>
    <row r="14" spans="1:19" s="8" customFormat="1" ht="30" x14ac:dyDescent="0.35">
      <c r="A14" s="13"/>
      <c r="B14" s="48" t="s">
        <v>218</v>
      </c>
      <c r="D14" s="293" t="s">
        <v>690</v>
      </c>
      <c r="F14" s="293" t="s">
        <v>689</v>
      </c>
      <c r="G14" s="32"/>
      <c r="H14" s="293" t="s">
        <v>707</v>
      </c>
      <c r="I14" s="32"/>
      <c r="J14" s="441"/>
      <c r="K14" s="32"/>
      <c r="L14" s="31"/>
      <c r="M14" s="32"/>
      <c r="N14" s="31"/>
      <c r="O14" s="32"/>
      <c r="P14" s="31"/>
      <c r="Q14" s="32"/>
      <c r="R14" s="31"/>
      <c r="S14" s="32"/>
    </row>
    <row r="15" spans="1:19" s="8" customFormat="1" ht="45" x14ac:dyDescent="0.35">
      <c r="A15" s="13"/>
      <c r="B15" s="48" t="s">
        <v>219</v>
      </c>
      <c r="D15" s="9" t="s">
        <v>690</v>
      </c>
      <c r="F15" s="100" t="s">
        <v>689</v>
      </c>
      <c r="G15" s="32"/>
      <c r="H15" s="100" t="s">
        <v>779</v>
      </c>
      <c r="I15" s="32"/>
      <c r="J15" s="441"/>
      <c r="K15" s="32"/>
      <c r="L15" s="31"/>
      <c r="M15" s="32"/>
      <c r="N15" s="31"/>
      <c r="O15" s="32"/>
      <c r="P15" s="31"/>
      <c r="Q15" s="32"/>
      <c r="R15" s="31"/>
      <c r="S15" s="32"/>
    </row>
    <row r="16" spans="1:19" s="8" customFormat="1" ht="105" x14ac:dyDescent="0.35">
      <c r="A16" s="13"/>
      <c r="B16" s="48" t="s">
        <v>220</v>
      </c>
      <c r="D16" s="9" t="s">
        <v>690</v>
      </c>
      <c r="F16" s="100" t="s">
        <v>689</v>
      </c>
      <c r="G16" s="32"/>
      <c r="H16" s="100" t="s">
        <v>776</v>
      </c>
      <c r="I16" s="32"/>
      <c r="J16" s="441"/>
      <c r="K16" s="32"/>
      <c r="L16" s="31"/>
      <c r="M16" s="32"/>
      <c r="N16" s="31"/>
      <c r="O16" s="32"/>
      <c r="P16" s="31"/>
      <c r="Q16" s="32"/>
      <c r="R16" s="31"/>
      <c r="S16" s="32"/>
    </row>
    <row r="17" spans="1:19" s="8" customFormat="1" ht="105" x14ac:dyDescent="0.35">
      <c r="A17" s="13"/>
      <c r="B17" s="48" t="s">
        <v>221</v>
      </c>
      <c r="D17" s="9" t="s">
        <v>690</v>
      </c>
      <c r="F17" s="293" t="s">
        <v>689</v>
      </c>
      <c r="G17" s="32"/>
      <c r="H17" s="293" t="s">
        <v>776</v>
      </c>
      <c r="I17" s="32"/>
      <c r="J17" s="441"/>
      <c r="K17" s="32"/>
      <c r="L17" s="31"/>
      <c r="M17" s="32"/>
      <c r="N17" s="31"/>
      <c r="O17" s="32"/>
      <c r="P17" s="31"/>
      <c r="Q17" s="32"/>
      <c r="R17" s="31"/>
      <c r="S17" s="32"/>
    </row>
    <row r="18" spans="1:19" s="8" customFormat="1" ht="19" x14ac:dyDescent="0.35">
      <c r="A18" s="13"/>
      <c r="B18" s="48" t="s">
        <v>222</v>
      </c>
      <c r="D18" s="401">
        <v>0.99390000000000001</v>
      </c>
      <c r="F18" s="293" t="s">
        <v>689</v>
      </c>
      <c r="G18" s="32"/>
      <c r="H18" s="293" t="s">
        <v>709</v>
      </c>
      <c r="I18" s="32"/>
      <c r="J18" s="441"/>
      <c r="K18" s="32"/>
      <c r="L18" s="31"/>
      <c r="M18" s="32"/>
      <c r="N18" s="31"/>
      <c r="O18" s="32"/>
      <c r="P18" s="31"/>
      <c r="Q18" s="32"/>
      <c r="R18" s="31"/>
      <c r="S18" s="30"/>
    </row>
    <row r="19" spans="1:19" s="8" customFormat="1" ht="75" x14ac:dyDescent="0.35">
      <c r="A19" s="13"/>
      <c r="B19" s="48" t="s">
        <v>223</v>
      </c>
      <c r="D19" s="9" t="s">
        <v>690</v>
      </c>
      <c r="F19" s="100" t="s">
        <v>689</v>
      </c>
      <c r="G19" s="32"/>
      <c r="H19" s="100" t="s">
        <v>710</v>
      </c>
      <c r="I19" s="32"/>
      <c r="J19" s="442"/>
      <c r="K19" s="32"/>
      <c r="L19" s="31"/>
      <c r="M19" s="32"/>
      <c r="N19" s="31"/>
      <c r="O19" s="32"/>
      <c r="P19" s="31"/>
      <c r="Q19" s="32"/>
      <c r="R19" s="31"/>
      <c r="S19" s="32"/>
    </row>
    <row r="20" spans="1:19" s="10" customFormat="1" x14ac:dyDescent="0.35">
      <c r="A20" s="55"/>
    </row>
  </sheetData>
  <mergeCells count="1">
    <mergeCell ref="J7:J19"/>
  </mergeCells>
  <pageMargins left="0.23622047244094491" right="0.23622047244094491" top="0.74803149606299213" bottom="0.74803149606299213" header="0.31496062992125984" footer="0.31496062992125984"/>
  <pageSetup paperSize="8" scale="97" fitToHeight="2"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A7FBE-62B9-4AE3-A5DA-459995F2DFF6}">
  <dimension ref="B1:L141"/>
  <sheetViews>
    <sheetView showGridLines="0" topLeftCell="A7" zoomScale="60" zoomScaleNormal="60" workbookViewId="0">
      <selection activeCell="B72" sqref="B72:J84"/>
    </sheetView>
  </sheetViews>
  <sheetFormatPr baseColWidth="10" defaultColWidth="3.5" defaultRowHeight="24" customHeight="1" x14ac:dyDescent="0.35"/>
  <cols>
    <col min="1" max="1" width="3.5" style="300"/>
    <col min="2" max="2" width="37.5" style="300" customWidth="1"/>
    <col min="3" max="3" width="36.83203125" style="300" customWidth="1"/>
    <col min="4" max="4" width="31.5" style="300" customWidth="1"/>
    <col min="5" max="6" width="23.58203125" style="300" customWidth="1"/>
    <col min="7" max="7" width="20" style="300" customWidth="1"/>
    <col min="8" max="8" width="9.75" style="300" customWidth="1"/>
    <col min="9" max="9" width="25.25" style="300" bestFit="1" customWidth="1"/>
    <col min="10" max="10" width="10.58203125" style="300" customWidth="1"/>
    <col min="11" max="11" width="12" style="300" customWidth="1"/>
    <col min="12" max="16384" width="3.5" style="300"/>
  </cols>
  <sheetData>
    <row r="1" spans="2:10" ht="15.75" hidden="1" customHeight="1" x14ac:dyDescent="0.35"/>
    <row r="2" spans="2:10" ht="16" hidden="1" x14ac:dyDescent="0.35"/>
    <row r="3" spans="2:10" ht="16" hidden="1" x14ac:dyDescent="0.35">
      <c r="C3" s="301"/>
      <c r="D3" s="301"/>
      <c r="E3" s="301" t="s">
        <v>450</v>
      </c>
    </row>
    <row r="4" spans="2:10" ht="16" hidden="1" x14ac:dyDescent="0.35">
      <c r="C4" s="301"/>
      <c r="D4" s="301"/>
      <c r="E4" s="301" t="str">
        <f>[3]Introduction!G4</f>
        <v>AAAA-MM-JJ</v>
      </c>
    </row>
    <row r="5" spans="2:10" ht="16" hidden="1" x14ac:dyDescent="0.35"/>
    <row r="6" spans="2:10" ht="16" hidden="1" x14ac:dyDescent="0.35"/>
    <row r="7" spans="2:10" ht="16" x14ac:dyDescent="0.35"/>
    <row r="8" spans="2:10" ht="16" x14ac:dyDescent="0.35">
      <c r="B8" s="302" t="s">
        <v>451</v>
      </c>
      <c r="C8" s="303"/>
      <c r="D8" s="303"/>
      <c r="E8" s="303"/>
    </row>
    <row r="9" spans="2:10" ht="17.149999999999999" customHeight="1" x14ac:dyDescent="0.35">
      <c r="B9" s="304" t="s">
        <v>452</v>
      </c>
      <c r="C9" s="305"/>
      <c r="D9" s="304"/>
      <c r="E9" s="305"/>
      <c r="F9" s="306"/>
      <c r="G9" s="306"/>
      <c r="H9" s="306"/>
    </row>
    <row r="10" spans="2:10" ht="30.65" customHeight="1" x14ac:dyDescent="0.35">
      <c r="B10" s="307" t="s">
        <v>453</v>
      </c>
      <c r="C10" s="308"/>
      <c r="D10" s="474"/>
      <c r="E10" s="308"/>
      <c r="F10" s="309"/>
      <c r="G10" s="309"/>
      <c r="H10" s="309"/>
    </row>
    <row r="11" spans="2:10" ht="31" customHeight="1" x14ac:dyDescent="0.35">
      <c r="B11" s="307" t="s">
        <v>454</v>
      </c>
      <c r="C11" s="308"/>
      <c r="D11" s="474"/>
      <c r="E11" s="308"/>
      <c r="F11" s="309"/>
      <c r="G11" s="309"/>
      <c r="H11" s="309"/>
    </row>
    <row r="12" spans="2:10" ht="50.15" customHeight="1" x14ac:dyDescent="0.35">
      <c r="B12" s="307" t="s">
        <v>455</v>
      </c>
      <c r="C12" s="308"/>
      <c r="D12" s="474"/>
      <c r="E12" s="308"/>
      <c r="F12" s="309"/>
      <c r="G12" s="309"/>
      <c r="H12" s="309"/>
    </row>
    <row r="13" spans="2:10" ht="15.65" customHeight="1" x14ac:dyDescent="0.35">
      <c r="B13" s="307" t="s">
        <v>456</v>
      </c>
      <c r="C13" s="308"/>
      <c r="D13" s="474"/>
      <c r="E13" s="308"/>
      <c r="F13" s="309"/>
      <c r="G13" s="309"/>
      <c r="H13" s="309"/>
    </row>
    <row r="14" spans="2:10" ht="16" x14ac:dyDescent="0.4">
      <c r="B14" s="310" t="s">
        <v>457</v>
      </c>
      <c r="C14" s="311"/>
      <c r="D14" s="311"/>
      <c r="E14" s="311"/>
      <c r="F14" s="312"/>
      <c r="G14" s="312"/>
      <c r="H14" s="312"/>
      <c r="I14" s="312"/>
      <c r="J14" s="312"/>
    </row>
    <row r="15" spans="2:10" ht="16" x14ac:dyDescent="0.35"/>
    <row r="16" spans="2:10" ht="23" thickBot="1" x14ac:dyDescent="0.4">
      <c r="B16" s="475" t="s">
        <v>458</v>
      </c>
      <c r="C16" s="475"/>
      <c r="D16" s="475"/>
      <c r="E16" s="475"/>
    </row>
    <row r="17" spans="2:12" s="313" customFormat="1" ht="25.5" customHeight="1" thickBot="1" x14ac:dyDescent="0.4">
      <c r="B17" s="476" t="s">
        <v>459</v>
      </c>
      <c r="C17" s="476"/>
      <c r="D17" s="476"/>
      <c r="E17" s="476"/>
    </row>
    <row r="18" spans="2:12" s="314" customFormat="1" ht="16" x14ac:dyDescent="0.35">
      <c r="B18" s="477"/>
      <c r="C18" s="477"/>
      <c r="D18" s="477"/>
      <c r="E18" s="477"/>
    </row>
    <row r="19" spans="2:12" s="314" customFormat="1" ht="19" x14ac:dyDescent="0.35">
      <c r="B19" s="315" t="s">
        <v>224</v>
      </c>
      <c r="C19" s="316"/>
      <c r="D19" s="317"/>
      <c r="E19" s="317"/>
      <c r="F19" s="318"/>
    </row>
    <row r="20" spans="2:12" s="314" customFormat="1" ht="16" x14ac:dyDescent="0.35">
      <c r="B20" s="300" t="s">
        <v>460</v>
      </c>
      <c r="C20" s="300" t="s">
        <v>461</v>
      </c>
      <c r="D20" s="300" t="s">
        <v>462</v>
      </c>
      <c r="E20" s="300" t="s">
        <v>225</v>
      </c>
      <c r="F20" s="318"/>
      <c r="G20" s="319"/>
    </row>
    <row r="21" spans="2:12" s="314" customFormat="1" ht="16" x14ac:dyDescent="0.35">
      <c r="B21" s="300" t="s">
        <v>463</v>
      </c>
      <c r="C21" s="300" t="s">
        <v>464</v>
      </c>
      <c r="D21" s="300" t="s">
        <v>465</v>
      </c>
      <c r="E21" s="320">
        <v>2135993187151</v>
      </c>
      <c r="F21" s="319"/>
      <c r="G21" s="319"/>
    </row>
    <row r="22" spans="2:12" s="314" customFormat="1" ht="16" x14ac:dyDescent="0.35">
      <c r="B22" s="405" t="s">
        <v>466</v>
      </c>
      <c r="C22" s="405" t="s">
        <v>464</v>
      </c>
      <c r="D22" s="405" t="s">
        <v>465</v>
      </c>
      <c r="E22" s="320">
        <v>1458845749739</v>
      </c>
      <c r="F22" s="319"/>
      <c r="G22" s="300"/>
      <c r="J22" s="318"/>
      <c r="K22" s="318"/>
      <c r="L22" s="318"/>
    </row>
    <row r="23" spans="2:12" s="314" customFormat="1" ht="16" x14ac:dyDescent="0.35">
      <c r="B23" s="405" t="s">
        <v>467</v>
      </c>
      <c r="C23" s="405" t="s">
        <v>464</v>
      </c>
      <c r="D23" s="405" t="s">
        <v>465</v>
      </c>
      <c r="E23" s="320">
        <v>500503425424</v>
      </c>
      <c r="F23" s="319"/>
      <c r="G23" s="300"/>
      <c r="J23" s="319"/>
      <c r="K23" s="319"/>
      <c r="L23" s="319"/>
    </row>
    <row r="24" spans="2:12" s="314" customFormat="1" ht="16" x14ac:dyDescent="0.35">
      <c r="B24" s="405" t="s">
        <v>468</v>
      </c>
      <c r="C24" s="405" t="s">
        <v>464</v>
      </c>
      <c r="D24" s="405" t="s">
        <v>465</v>
      </c>
      <c r="E24" s="320">
        <v>250429712726</v>
      </c>
      <c r="J24" s="319"/>
      <c r="K24" s="319"/>
      <c r="L24" s="319"/>
    </row>
    <row r="25" spans="2:12" s="314" customFormat="1" ht="16" x14ac:dyDescent="0.35">
      <c r="B25" s="405" t="s">
        <v>469</v>
      </c>
      <c r="C25" s="405" t="s">
        <v>226</v>
      </c>
      <c r="D25" s="405" t="s">
        <v>465</v>
      </c>
      <c r="E25" s="320">
        <v>107839115550</v>
      </c>
      <c r="J25" s="319"/>
      <c r="K25" s="319"/>
      <c r="L25" s="319"/>
    </row>
    <row r="26" spans="2:12" s="314" customFormat="1" ht="16" x14ac:dyDescent="0.35">
      <c r="B26" s="405" t="s">
        <v>470</v>
      </c>
      <c r="C26" s="405" t="s">
        <v>471</v>
      </c>
      <c r="D26" s="405" t="s">
        <v>465</v>
      </c>
      <c r="E26" s="320">
        <v>91817157146</v>
      </c>
      <c r="J26" s="319"/>
      <c r="K26" s="319"/>
      <c r="L26" s="319"/>
    </row>
    <row r="27" spans="2:12" s="314" customFormat="1" ht="16" x14ac:dyDescent="0.35">
      <c r="B27" s="405" t="s">
        <v>472</v>
      </c>
      <c r="C27" s="405" t="s">
        <v>464</v>
      </c>
      <c r="D27" s="405" t="s">
        <v>465</v>
      </c>
      <c r="E27" s="320">
        <v>80867040657</v>
      </c>
      <c r="J27" s="319"/>
      <c r="K27" s="319"/>
      <c r="L27" s="319"/>
    </row>
    <row r="28" spans="2:12" s="314" customFormat="1" ht="16" x14ac:dyDescent="0.35">
      <c r="B28" s="405" t="s">
        <v>473</v>
      </c>
      <c r="C28" s="405" t="s">
        <v>464</v>
      </c>
      <c r="D28" s="405" t="s">
        <v>465</v>
      </c>
      <c r="E28" s="320">
        <v>37062208400</v>
      </c>
      <c r="J28" s="319"/>
      <c r="K28" s="319"/>
      <c r="L28" s="319"/>
    </row>
    <row r="29" spans="2:12" s="314" customFormat="1" ht="16" x14ac:dyDescent="0.35">
      <c r="B29" s="405" t="s">
        <v>474</v>
      </c>
      <c r="C29" s="405" t="s">
        <v>226</v>
      </c>
      <c r="D29" s="405" t="s">
        <v>465</v>
      </c>
      <c r="E29" s="320">
        <v>21264833837</v>
      </c>
      <c r="J29" s="319"/>
      <c r="K29" s="319"/>
      <c r="L29" s="319"/>
    </row>
    <row r="30" spans="2:12" s="314" customFormat="1" ht="16" x14ac:dyDescent="0.35">
      <c r="B30" s="405" t="s">
        <v>475</v>
      </c>
      <c r="C30" s="405" t="s">
        <v>226</v>
      </c>
      <c r="D30" s="405" t="s">
        <v>465</v>
      </c>
      <c r="E30" s="320">
        <v>10446612058</v>
      </c>
      <c r="J30" s="319"/>
      <c r="K30" s="319"/>
      <c r="L30" s="319"/>
    </row>
    <row r="31" spans="2:12" s="314" customFormat="1" ht="16" x14ac:dyDescent="0.35">
      <c r="B31" s="405" t="s">
        <v>476</v>
      </c>
      <c r="C31" s="405" t="s">
        <v>477</v>
      </c>
      <c r="D31" s="405" t="s">
        <v>465</v>
      </c>
      <c r="E31" s="320">
        <v>7984025278</v>
      </c>
      <c r="J31" s="319"/>
      <c r="K31" s="319"/>
      <c r="L31" s="319"/>
    </row>
    <row r="32" spans="2:12" s="314" customFormat="1" ht="16" x14ac:dyDescent="0.35">
      <c r="B32" s="405" t="s">
        <v>478</v>
      </c>
      <c r="C32" s="405" t="s">
        <v>464</v>
      </c>
      <c r="D32" s="405" t="s">
        <v>465</v>
      </c>
      <c r="E32" s="320">
        <v>3030301080</v>
      </c>
      <c r="J32" s="319"/>
      <c r="K32" s="319"/>
      <c r="L32" s="319"/>
    </row>
    <row r="33" spans="2:12" s="314" customFormat="1" ht="16" x14ac:dyDescent="0.35">
      <c r="B33" s="405" t="s">
        <v>479</v>
      </c>
      <c r="C33" s="405" t="s">
        <v>471</v>
      </c>
      <c r="D33" s="405" t="s">
        <v>465</v>
      </c>
      <c r="E33" s="320">
        <v>2564450077</v>
      </c>
      <c r="J33" s="319"/>
      <c r="K33" s="319"/>
      <c r="L33" s="319"/>
    </row>
    <row r="34" spans="2:12" s="314" customFormat="1" ht="16" x14ac:dyDescent="0.35"/>
    <row r="35" spans="2:12" s="314" customFormat="1" ht="16" x14ac:dyDescent="0.35">
      <c r="E35" s="318"/>
    </row>
    <row r="36" spans="2:12" s="314" customFormat="1" ht="16" x14ac:dyDescent="0.35"/>
    <row r="37" spans="2:12" s="314" customFormat="1" ht="16" x14ac:dyDescent="0.35"/>
    <row r="38" spans="2:12" s="314" customFormat="1" ht="19.5" thickBot="1" x14ac:dyDescent="0.4">
      <c r="B38" s="315" t="s">
        <v>228</v>
      </c>
      <c r="C38" s="316"/>
      <c r="D38" s="316"/>
      <c r="E38" s="316"/>
      <c r="F38" s="316"/>
      <c r="G38" s="317"/>
      <c r="H38" s="317"/>
      <c r="I38" s="317"/>
    </row>
    <row r="39" spans="2:12" s="314" customFormat="1" ht="16.5" thickBot="1" x14ac:dyDescent="0.4">
      <c r="B39" s="321" t="s">
        <v>480</v>
      </c>
      <c r="C39" s="321"/>
      <c r="D39" s="321"/>
      <c r="E39" s="322"/>
      <c r="F39" s="322"/>
      <c r="G39" s="323"/>
      <c r="H39" s="323"/>
      <c r="I39" s="323"/>
    </row>
    <row r="40" spans="2:12" s="314" customFormat="1" ht="16" x14ac:dyDescent="0.35">
      <c r="B40" s="324" t="s">
        <v>481</v>
      </c>
      <c r="C40" s="325" t="s">
        <v>482</v>
      </c>
      <c r="D40" s="326" t="s">
        <v>483</v>
      </c>
      <c r="E40" s="322"/>
      <c r="F40" s="322"/>
      <c r="G40" s="323"/>
      <c r="H40" s="323"/>
      <c r="I40" s="323"/>
    </row>
    <row r="41" spans="2:12" s="314" customFormat="1" ht="19" x14ac:dyDescent="0.35">
      <c r="B41" s="327"/>
      <c r="C41" s="322"/>
      <c r="D41" s="322"/>
      <c r="E41" s="322"/>
      <c r="F41" s="322"/>
      <c r="G41" s="323"/>
      <c r="H41" s="323"/>
      <c r="I41" s="323"/>
    </row>
    <row r="42" spans="2:12" s="314" customFormat="1" ht="160" x14ac:dyDescent="0.35">
      <c r="B42" s="328" t="s">
        <v>229</v>
      </c>
      <c r="C42" s="328" t="s">
        <v>484</v>
      </c>
      <c r="D42" s="300" t="s">
        <v>485</v>
      </c>
      <c r="E42" s="300" t="s">
        <v>230</v>
      </c>
      <c r="F42" s="300" t="s">
        <v>486</v>
      </c>
      <c r="G42" s="329" t="s">
        <v>487</v>
      </c>
      <c r="H42" s="329" t="s">
        <v>488</v>
      </c>
      <c r="I42" s="329" t="s">
        <v>489</v>
      </c>
    </row>
    <row r="43" spans="2:12" s="314" customFormat="1" ht="16" x14ac:dyDescent="0.35">
      <c r="B43" s="300" t="s">
        <v>490</v>
      </c>
      <c r="C43" s="300" t="s">
        <v>491</v>
      </c>
      <c r="D43" s="300" t="s">
        <v>492</v>
      </c>
      <c r="E43" s="300" t="s">
        <v>493</v>
      </c>
      <c r="F43" s="300" t="s">
        <v>494</v>
      </c>
      <c r="G43" s="330" t="s">
        <v>495</v>
      </c>
      <c r="H43" s="331"/>
      <c r="I43" s="320">
        <v>1194480552340</v>
      </c>
    </row>
    <row r="44" spans="2:12" s="314" customFormat="1" ht="16" x14ac:dyDescent="0.35">
      <c r="B44" s="300" t="s">
        <v>496</v>
      </c>
      <c r="C44" s="300" t="s">
        <v>491</v>
      </c>
      <c r="D44" s="405" t="s">
        <v>497</v>
      </c>
      <c r="E44" s="300" t="s">
        <v>493</v>
      </c>
      <c r="F44" s="300" t="s">
        <v>494</v>
      </c>
      <c r="G44" s="330" t="s">
        <v>498</v>
      </c>
      <c r="H44" s="331"/>
      <c r="I44" s="320">
        <v>1124043438506</v>
      </c>
    </row>
    <row r="45" spans="2:12" s="314" customFormat="1" ht="16" x14ac:dyDescent="0.35">
      <c r="B45" s="405" t="s">
        <v>499</v>
      </c>
      <c r="C45" s="405" t="s">
        <v>491</v>
      </c>
      <c r="D45" s="405" t="s">
        <v>500</v>
      </c>
      <c r="E45" s="300" t="s">
        <v>493</v>
      </c>
      <c r="F45" s="300" t="s">
        <v>501</v>
      </c>
      <c r="G45" s="330" t="s">
        <v>502</v>
      </c>
      <c r="H45" s="331"/>
      <c r="I45" s="320">
        <v>707071829255</v>
      </c>
    </row>
    <row r="46" spans="2:12" s="314" customFormat="1" ht="16" x14ac:dyDescent="0.35">
      <c r="B46" s="405" t="s">
        <v>503</v>
      </c>
      <c r="C46" s="405" t="s">
        <v>491</v>
      </c>
      <c r="D46" s="405" t="s">
        <v>504</v>
      </c>
      <c r="E46" s="300" t="s">
        <v>493</v>
      </c>
      <c r="F46" s="405" t="s">
        <v>501</v>
      </c>
      <c r="G46" s="330" t="s">
        <v>505</v>
      </c>
      <c r="H46" s="331"/>
      <c r="I46" s="320">
        <v>311960990827</v>
      </c>
    </row>
    <row r="47" spans="2:12" s="314" customFormat="1" ht="16" x14ac:dyDescent="0.35">
      <c r="B47" s="405" t="s">
        <v>506</v>
      </c>
      <c r="C47" s="405" t="s">
        <v>491</v>
      </c>
      <c r="D47" s="405" t="s">
        <v>507</v>
      </c>
      <c r="E47" s="300" t="s">
        <v>493</v>
      </c>
      <c r="F47" s="405" t="s">
        <v>494</v>
      </c>
      <c r="G47" s="331" t="s">
        <v>508</v>
      </c>
      <c r="H47" s="331"/>
      <c r="I47" s="320">
        <v>237554630236</v>
      </c>
    </row>
    <row r="48" spans="2:12" s="314" customFormat="1" ht="16" x14ac:dyDescent="0.35">
      <c r="B48" s="405" t="s">
        <v>509</v>
      </c>
      <c r="C48" s="405" t="s">
        <v>491</v>
      </c>
      <c r="D48" s="405">
        <v>349895870</v>
      </c>
      <c r="E48" s="300" t="s">
        <v>493</v>
      </c>
      <c r="F48" s="405" t="s">
        <v>494</v>
      </c>
      <c r="G48" s="331" t="s">
        <v>508</v>
      </c>
      <c r="H48" s="331"/>
      <c r="I48" s="320">
        <v>109502950172</v>
      </c>
    </row>
    <row r="49" spans="2:9" s="314" customFormat="1" ht="16" x14ac:dyDescent="0.35">
      <c r="B49" s="405" t="s">
        <v>510</v>
      </c>
      <c r="C49" s="405" t="s">
        <v>491</v>
      </c>
      <c r="D49" s="405" t="s">
        <v>511</v>
      </c>
      <c r="E49" s="300" t="s">
        <v>493</v>
      </c>
      <c r="F49" s="405" t="s">
        <v>494</v>
      </c>
      <c r="G49" s="330" t="s">
        <v>512</v>
      </c>
      <c r="H49" s="331"/>
      <c r="I49" s="320">
        <v>73835541945</v>
      </c>
    </row>
    <row r="50" spans="2:9" s="314" customFormat="1" ht="16" x14ac:dyDescent="0.35">
      <c r="B50" s="405" t="s">
        <v>513</v>
      </c>
      <c r="C50" s="405" t="s">
        <v>491</v>
      </c>
      <c r="D50" s="405" t="s">
        <v>514</v>
      </c>
      <c r="E50" s="300" t="s">
        <v>493</v>
      </c>
      <c r="F50" s="405" t="s">
        <v>515</v>
      </c>
      <c r="G50" s="331" t="s">
        <v>508</v>
      </c>
      <c r="H50" s="331"/>
      <c r="I50" s="320">
        <v>43989236790</v>
      </c>
    </row>
    <row r="51" spans="2:9" s="314" customFormat="1" ht="16" x14ac:dyDescent="0.35">
      <c r="B51" s="405" t="s">
        <v>516</v>
      </c>
      <c r="C51" s="405" t="s">
        <v>491</v>
      </c>
      <c r="D51" s="405" t="s">
        <v>517</v>
      </c>
      <c r="E51" s="300" t="s">
        <v>493</v>
      </c>
      <c r="F51" s="405" t="s">
        <v>518</v>
      </c>
      <c r="G51" s="331" t="s">
        <v>508</v>
      </c>
      <c r="H51" s="331"/>
      <c r="I51" s="320">
        <v>40293255289</v>
      </c>
    </row>
    <row r="52" spans="2:9" s="314" customFormat="1" ht="16" x14ac:dyDescent="0.35">
      <c r="B52" s="405" t="s">
        <v>519</v>
      </c>
      <c r="C52" s="405" t="s">
        <v>491</v>
      </c>
      <c r="D52" s="405" t="s">
        <v>520</v>
      </c>
      <c r="E52" s="300" t="s">
        <v>493</v>
      </c>
      <c r="F52" s="405" t="s">
        <v>494</v>
      </c>
      <c r="G52" s="331" t="s">
        <v>508</v>
      </c>
      <c r="H52" s="331"/>
      <c r="I52" s="320">
        <v>38295474483</v>
      </c>
    </row>
    <row r="53" spans="2:9" s="314" customFormat="1" ht="16" x14ac:dyDescent="0.35">
      <c r="B53" s="405" t="s">
        <v>521</v>
      </c>
      <c r="C53" s="405" t="s">
        <v>491</v>
      </c>
      <c r="D53" s="405" t="s">
        <v>522</v>
      </c>
      <c r="E53" s="300" t="s">
        <v>493</v>
      </c>
      <c r="F53" s="405" t="s">
        <v>494</v>
      </c>
      <c r="G53" s="331" t="s">
        <v>508</v>
      </c>
      <c r="H53" s="331"/>
      <c r="I53" s="320">
        <v>28635801707</v>
      </c>
    </row>
    <row r="54" spans="2:9" s="314" customFormat="1" ht="16" x14ac:dyDescent="0.35">
      <c r="B54" s="405" t="s">
        <v>523</v>
      </c>
      <c r="C54" s="405" t="s">
        <v>491</v>
      </c>
      <c r="D54" s="405">
        <v>433202298</v>
      </c>
      <c r="E54" s="300" t="s">
        <v>493</v>
      </c>
      <c r="F54" s="405" t="s">
        <v>494</v>
      </c>
      <c r="G54" s="330" t="s">
        <v>524</v>
      </c>
      <c r="H54" s="331"/>
      <c r="I54" s="320">
        <v>26193140306</v>
      </c>
    </row>
    <row r="55" spans="2:9" s="314" customFormat="1" ht="16" x14ac:dyDescent="0.35">
      <c r="B55" s="405" t="s">
        <v>525</v>
      </c>
      <c r="C55" s="405" t="s">
        <v>491</v>
      </c>
      <c r="D55" s="405" t="s">
        <v>526</v>
      </c>
      <c r="E55" s="300" t="s">
        <v>493</v>
      </c>
      <c r="F55" s="405" t="s">
        <v>518</v>
      </c>
      <c r="G55" s="331" t="s">
        <v>508</v>
      </c>
      <c r="H55" s="331"/>
      <c r="I55" s="320">
        <v>20712392157</v>
      </c>
    </row>
    <row r="56" spans="2:9" s="314" customFormat="1" ht="16" x14ac:dyDescent="0.35">
      <c r="B56" s="405" t="s">
        <v>527</v>
      </c>
      <c r="C56" s="405" t="s">
        <v>491</v>
      </c>
      <c r="D56" s="405" t="s">
        <v>528</v>
      </c>
      <c r="E56" s="300" t="s">
        <v>493</v>
      </c>
      <c r="F56" s="405" t="s">
        <v>518</v>
      </c>
      <c r="G56" s="330" t="s">
        <v>529</v>
      </c>
      <c r="H56" s="331"/>
      <c r="I56" s="320">
        <v>19225755287</v>
      </c>
    </row>
    <row r="57" spans="2:9" s="314" customFormat="1" ht="16" x14ac:dyDescent="0.35">
      <c r="B57" s="405" t="s">
        <v>530</v>
      </c>
      <c r="C57" s="405" t="s">
        <v>491</v>
      </c>
      <c r="D57" s="405" t="s">
        <v>531</v>
      </c>
      <c r="E57" s="300" t="s">
        <v>493</v>
      </c>
      <c r="F57" s="405" t="s">
        <v>501</v>
      </c>
      <c r="G57" s="331" t="s">
        <v>508</v>
      </c>
      <c r="H57" s="331"/>
      <c r="I57" s="320">
        <v>14131871783</v>
      </c>
    </row>
    <row r="58" spans="2:9" s="314" customFormat="1" ht="16" x14ac:dyDescent="0.35">
      <c r="B58" s="405" t="s">
        <v>532</v>
      </c>
      <c r="C58" s="405" t="s">
        <v>491</v>
      </c>
      <c r="D58" s="405" t="s">
        <v>533</v>
      </c>
      <c r="E58" s="300" t="s">
        <v>493</v>
      </c>
      <c r="F58" s="405" t="s">
        <v>494</v>
      </c>
      <c r="G58" s="331" t="s">
        <v>508</v>
      </c>
      <c r="H58" s="331"/>
      <c r="I58" s="320">
        <v>13853485236</v>
      </c>
    </row>
    <row r="59" spans="2:9" s="314" customFormat="1" ht="16" x14ac:dyDescent="0.35">
      <c r="B59" s="405" t="s">
        <v>534</v>
      </c>
      <c r="C59" s="405" t="s">
        <v>491</v>
      </c>
      <c r="D59" s="405" t="s">
        <v>535</v>
      </c>
      <c r="E59" s="300" t="s">
        <v>493</v>
      </c>
      <c r="F59" s="405" t="s">
        <v>536</v>
      </c>
      <c r="G59" s="331" t="s">
        <v>508</v>
      </c>
      <c r="H59" s="331"/>
      <c r="I59" s="320">
        <v>9260101225</v>
      </c>
    </row>
    <row r="60" spans="2:9" s="314" customFormat="1" ht="16" x14ac:dyDescent="0.35">
      <c r="B60" s="405" t="s">
        <v>537</v>
      </c>
      <c r="C60" s="405" t="s">
        <v>471</v>
      </c>
      <c r="D60" s="405">
        <v>985117811</v>
      </c>
      <c r="E60" s="300" t="s">
        <v>493</v>
      </c>
      <c r="F60" s="405" t="s">
        <v>465</v>
      </c>
      <c r="G60" s="330" t="s">
        <v>538</v>
      </c>
      <c r="H60" s="331"/>
      <c r="I60" s="320">
        <v>7550426938</v>
      </c>
    </row>
    <row r="61" spans="2:9" s="314" customFormat="1" ht="16" x14ac:dyDescent="0.35">
      <c r="B61" s="405" t="s">
        <v>539</v>
      </c>
      <c r="C61" s="405" t="s">
        <v>491</v>
      </c>
      <c r="D61" s="405" t="s">
        <v>540</v>
      </c>
      <c r="E61" s="300" t="s">
        <v>493</v>
      </c>
      <c r="F61" s="405" t="s">
        <v>494</v>
      </c>
      <c r="G61" s="331" t="s">
        <v>508</v>
      </c>
      <c r="H61" s="331"/>
      <c r="I61" s="320">
        <v>7403883863</v>
      </c>
    </row>
    <row r="62" spans="2:9" s="314" customFormat="1" ht="16" x14ac:dyDescent="0.35">
      <c r="B62" s="405" t="s">
        <v>541</v>
      </c>
      <c r="C62" s="405" t="s">
        <v>491</v>
      </c>
      <c r="D62" s="405" t="s">
        <v>542</v>
      </c>
      <c r="E62" s="300" t="s">
        <v>493</v>
      </c>
      <c r="F62" s="405" t="s">
        <v>515</v>
      </c>
      <c r="G62" s="331" t="s">
        <v>508</v>
      </c>
      <c r="H62" s="331"/>
      <c r="I62" s="320">
        <v>5979012822</v>
      </c>
    </row>
    <row r="63" spans="2:9" s="314" customFormat="1" ht="16" x14ac:dyDescent="0.35">
      <c r="B63" s="405" t="s">
        <v>543</v>
      </c>
      <c r="C63" s="405" t="s">
        <v>491</v>
      </c>
      <c r="D63" s="405" t="s">
        <v>544</v>
      </c>
      <c r="E63" s="300" t="s">
        <v>493</v>
      </c>
      <c r="F63" s="405" t="s">
        <v>494</v>
      </c>
      <c r="G63" s="330" t="s">
        <v>545</v>
      </c>
      <c r="H63" s="331"/>
      <c r="I63" s="320">
        <v>6593028394</v>
      </c>
    </row>
    <row r="64" spans="2:9" s="314" customFormat="1" ht="16" x14ac:dyDescent="0.35">
      <c r="B64" s="405" t="s">
        <v>546</v>
      </c>
      <c r="C64" s="405" t="s">
        <v>491</v>
      </c>
      <c r="D64" s="405" t="s">
        <v>547</v>
      </c>
      <c r="E64" s="300" t="s">
        <v>493</v>
      </c>
      <c r="F64" s="405" t="s">
        <v>501</v>
      </c>
      <c r="G64" s="331" t="s">
        <v>508</v>
      </c>
      <c r="H64" s="331"/>
      <c r="I64" s="320">
        <v>5723216985</v>
      </c>
    </row>
    <row r="65" spans="2:10" s="314" customFormat="1" ht="16" x14ac:dyDescent="0.35">
      <c r="B65" s="405" t="s">
        <v>548</v>
      </c>
      <c r="C65" s="405" t="s">
        <v>491</v>
      </c>
      <c r="D65" s="405" t="s">
        <v>549</v>
      </c>
      <c r="E65" s="300" t="s">
        <v>493</v>
      </c>
      <c r="F65" s="405" t="s">
        <v>515</v>
      </c>
      <c r="G65" s="330" t="s">
        <v>550</v>
      </c>
      <c r="H65" s="331"/>
      <c r="I65" s="320">
        <v>3760477310</v>
      </c>
    </row>
    <row r="66" spans="2:10" s="314" customFormat="1" ht="16" x14ac:dyDescent="0.35">
      <c r="B66" s="405" t="s">
        <v>551</v>
      </c>
      <c r="C66" s="405" t="s">
        <v>491</v>
      </c>
      <c r="D66" s="405" t="s">
        <v>552</v>
      </c>
      <c r="E66" s="300" t="s">
        <v>493</v>
      </c>
      <c r="F66" s="405" t="s">
        <v>515</v>
      </c>
      <c r="G66" s="331" t="s">
        <v>508</v>
      </c>
      <c r="H66" s="331"/>
      <c r="I66" s="320">
        <v>1914060961</v>
      </c>
    </row>
    <row r="67" spans="2:10" s="314" customFormat="1" ht="16" x14ac:dyDescent="0.35">
      <c r="B67" s="405" t="s">
        <v>553</v>
      </c>
      <c r="C67" s="405" t="s">
        <v>471</v>
      </c>
      <c r="D67" s="405" t="s">
        <v>554</v>
      </c>
      <c r="E67" s="300" t="s">
        <v>493</v>
      </c>
      <c r="F67" s="405" t="s">
        <v>465</v>
      </c>
      <c r="G67" s="330" t="s">
        <v>555</v>
      </c>
      <c r="H67" s="331"/>
      <c r="I67" s="320">
        <v>22827415313</v>
      </c>
    </row>
    <row r="68" spans="2:10" s="314" customFormat="1" ht="16" x14ac:dyDescent="0.35">
      <c r="B68" s="130" t="s">
        <v>781</v>
      </c>
      <c r="C68" s="130" t="s">
        <v>491</v>
      </c>
      <c r="D68" s="130" t="s">
        <v>465</v>
      </c>
      <c r="E68" s="130" t="s">
        <v>493</v>
      </c>
      <c r="F68" s="130" t="s">
        <v>465</v>
      </c>
      <c r="G68" s="414" t="s">
        <v>465</v>
      </c>
      <c r="H68" s="331"/>
      <c r="I68" s="320">
        <v>633855848993</v>
      </c>
    </row>
    <row r="69" spans="2:10" s="405" customFormat="1" ht="16" x14ac:dyDescent="0.35">
      <c r="B69" s="130"/>
      <c r="C69" s="130"/>
      <c r="D69" s="130"/>
      <c r="E69" s="130"/>
      <c r="F69" s="130"/>
      <c r="G69" s="414"/>
      <c r="H69" s="331"/>
      <c r="I69" s="320"/>
    </row>
    <row r="70" spans="2:10" s="314" customFormat="1" ht="19" x14ac:dyDescent="0.35">
      <c r="B70" s="315" t="s">
        <v>231</v>
      </c>
      <c r="C70" s="316"/>
      <c r="D70" s="316"/>
      <c r="E70" s="316"/>
      <c r="F70" s="316"/>
      <c r="G70" s="317"/>
      <c r="H70" s="317"/>
      <c r="I70" s="317"/>
      <c r="J70" s="317"/>
    </row>
    <row r="71" spans="2:10" s="314" customFormat="1" ht="16" x14ac:dyDescent="0.35">
      <c r="B71" s="328" t="s">
        <v>556</v>
      </c>
      <c r="C71" s="204" t="s">
        <v>557</v>
      </c>
      <c r="D71" s="204" t="s">
        <v>558</v>
      </c>
      <c r="E71" s="204" t="s">
        <v>559</v>
      </c>
      <c r="F71" s="300" t="s">
        <v>232</v>
      </c>
      <c r="G71" s="300" t="s">
        <v>560</v>
      </c>
      <c r="H71" s="300" t="s">
        <v>233</v>
      </c>
      <c r="I71" s="300" t="s">
        <v>561</v>
      </c>
      <c r="J71" s="300" t="s">
        <v>234</v>
      </c>
    </row>
    <row r="72" spans="2:10" s="314" customFormat="1" ht="16" x14ac:dyDescent="0.4">
      <c r="B72" s="300" t="s">
        <v>562</v>
      </c>
      <c r="C72" s="332"/>
      <c r="D72" s="332" t="s">
        <v>506</v>
      </c>
      <c r="E72" s="332" t="s">
        <v>494</v>
      </c>
      <c r="F72" s="332" t="s">
        <v>235</v>
      </c>
      <c r="G72" s="331">
        <v>6333885</v>
      </c>
      <c r="H72" s="405" t="s">
        <v>198</v>
      </c>
      <c r="I72" s="320">
        <v>1920440000000</v>
      </c>
      <c r="J72" s="405" t="s">
        <v>563</v>
      </c>
    </row>
    <row r="73" spans="2:10" s="314" customFormat="1" ht="16" x14ac:dyDescent="0.4">
      <c r="B73" s="300" t="s">
        <v>564</v>
      </c>
      <c r="C73" s="332"/>
      <c r="D73" s="332" t="s">
        <v>543</v>
      </c>
      <c r="E73" s="332" t="s">
        <v>494</v>
      </c>
      <c r="F73" s="332" t="s">
        <v>235</v>
      </c>
      <c r="G73" s="331">
        <v>14664968</v>
      </c>
      <c r="H73" s="405" t="s">
        <v>198</v>
      </c>
      <c r="I73" s="320">
        <v>4446430000000</v>
      </c>
      <c r="J73" s="405" t="s">
        <v>563</v>
      </c>
    </row>
    <row r="74" spans="2:10" s="314" customFormat="1" ht="16" x14ac:dyDescent="0.4">
      <c r="B74" s="300" t="s">
        <v>565</v>
      </c>
      <c r="C74" s="332"/>
      <c r="D74" s="332" t="s">
        <v>523</v>
      </c>
      <c r="E74" s="332" t="s">
        <v>494</v>
      </c>
      <c r="F74" s="332" t="s">
        <v>235</v>
      </c>
      <c r="G74" s="331">
        <v>647602</v>
      </c>
      <c r="H74" s="405" t="s">
        <v>198</v>
      </c>
      <c r="I74" s="320">
        <v>196350000000</v>
      </c>
      <c r="J74" s="405" t="s">
        <v>563</v>
      </c>
    </row>
    <row r="75" spans="2:10" s="314" customFormat="1" ht="16" x14ac:dyDescent="0.4">
      <c r="B75" s="300" t="s">
        <v>566</v>
      </c>
      <c r="C75" s="332"/>
      <c r="D75" s="332" t="s">
        <v>499</v>
      </c>
      <c r="E75" s="332" t="s">
        <v>501</v>
      </c>
      <c r="F75" s="332" t="s">
        <v>235</v>
      </c>
      <c r="G75" s="331">
        <v>8071</v>
      </c>
      <c r="H75" s="405" t="s">
        <v>567</v>
      </c>
      <c r="I75" s="320">
        <v>3276630000000</v>
      </c>
      <c r="J75" s="405" t="s">
        <v>563</v>
      </c>
    </row>
    <row r="76" spans="2:10" s="314" customFormat="1" ht="16" x14ac:dyDescent="0.4">
      <c r="B76" s="300" t="s">
        <v>568</v>
      </c>
      <c r="C76" s="405"/>
      <c r="D76" s="332" t="s">
        <v>521</v>
      </c>
      <c r="E76" s="332" t="s">
        <v>494</v>
      </c>
      <c r="F76" s="332" t="s">
        <v>235</v>
      </c>
      <c r="G76" s="331">
        <v>743029</v>
      </c>
      <c r="H76" s="405" t="s">
        <v>198</v>
      </c>
      <c r="I76" s="320">
        <v>225290000000</v>
      </c>
      <c r="J76" s="405" t="s">
        <v>563</v>
      </c>
    </row>
    <row r="77" spans="2:10" s="314" customFormat="1" ht="16" x14ac:dyDescent="0.4">
      <c r="B77" s="300" t="s">
        <v>569</v>
      </c>
      <c r="C77" s="332"/>
      <c r="D77" s="332" t="s">
        <v>490</v>
      </c>
      <c r="E77" s="332" t="s">
        <v>494</v>
      </c>
      <c r="F77" s="332" t="s">
        <v>235</v>
      </c>
      <c r="G77" s="331">
        <v>35213915</v>
      </c>
      <c r="H77" s="405" t="s">
        <v>198</v>
      </c>
      <c r="I77" s="320">
        <v>10676890000000</v>
      </c>
      <c r="J77" s="405" t="s">
        <v>563</v>
      </c>
    </row>
    <row r="78" spans="2:10" s="314" customFormat="1" ht="16" x14ac:dyDescent="0.4">
      <c r="B78" s="333" t="s">
        <v>569</v>
      </c>
      <c r="C78" s="332"/>
      <c r="D78" s="332" t="s">
        <v>496</v>
      </c>
      <c r="E78" s="332" t="s">
        <v>494</v>
      </c>
      <c r="F78" s="332" t="s">
        <v>235</v>
      </c>
      <c r="G78" s="331">
        <v>13892447</v>
      </c>
      <c r="H78" s="405" t="s">
        <v>198</v>
      </c>
      <c r="I78" s="320">
        <v>5307280000000</v>
      </c>
      <c r="J78" s="405" t="s">
        <v>563</v>
      </c>
    </row>
    <row r="79" spans="2:10" s="314" customFormat="1" ht="16" x14ac:dyDescent="0.4">
      <c r="B79" s="300" t="s">
        <v>569</v>
      </c>
      <c r="C79" s="332"/>
      <c r="D79" s="332" t="s">
        <v>510</v>
      </c>
      <c r="E79" s="332" t="s">
        <v>494</v>
      </c>
      <c r="F79" s="332" t="s">
        <v>235</v>
      </c>
      <c r="G79" s="331">
        <v>3451217</v>
      </c>
      <c r="H79" s="405" t="s">
        <v>198</v>
      </c>
      <c r="I79" s="320">
        <v>1046410000000.0001</v>
      </c>
      <c r="J79" s="405" t="s">
        <v>563</v>
      </c>
    </row>
    <row r="80" spans="2:10" ht="16" x14ac:dyDescent="0.4">
      <c r="B80" s="300" t="s">
        <v>569</v>
      </c>
      <c r="C80" s="332"/>
      <c r="D80" s="332" t="s">
        <v>532</v>
      </c>
      <c r="E80" s="332" t="s">
        <v>494</v>
      </c>
      <c r="F80" s="332" t="s">
        <v>235</v>
      </c>
      <c r="G80" s="334">
        <v>1485920</v>
      </c>
      <c r="H80" s="300" t="s">
        <v>198</v>
      </c>
      <c r="I80" s="335">
        <v>450530000000</v>
      </c>
      <c r="J80" s="300" t="s">
        <v>563</v>
      </c>
    </row>
    <row r="81" spans="2:10" ht="16" x14ac:dyDescent="0.4">
      <c r="B81" s="300" t="s">
        <v>569</v>
      </c>
      <c r="C81" s="332"/>
      <c r="D81" s="300" t="s">
        <v>503</v>
      </c>
      <c r="E81" s="332" t="s">
        <v>501</v>
      </c>
      <c r="F81" s="332" t="s">
        <v>235</v>
      </c>
      <c r="G81" s="334">
        <v>5318</v>
      </c>
      <c r="H81" s="405" t="s">
        <v>567</v>
      </c>
      <c r="I81" s="335">
        <v>2169270000000</v>
      </c>
      <c r="J81" s="300" t="s">
        <v>563</v>
      </c>
    </row>
    <row r="82" spans="2:10" ht="16" x14ac:dyDescent="0.4">
      <c r="B82" s="300" t="s">
        <v>569</v>
      </c>
      <c r="C82" s="332"/>
      <c r="D82" s="300" t="s">
        <v>530</v>
      </c>
      <c r="E82" s="405" t="s">
        <v>501</v>
      </c>
      <c r="F82" s="332" t="s">
        <v>235</v>
      </c>
      <c r="G82" s="334">
        <v>1706</v>
      </c>
      <c r="H82" s="405" t="s">
        <v>567</v>
      </c>
      <c r="I82" s="335">
        <v>18820000000</v>
      </c>
      <c r="J82" s="300" t="s">
        <v>563</v>
      </c>
    </row>
    <row r="83" spans="2:10" ht="16" x14ac:dyDescent="0.4">
      <c r="B83" s="300" t="s">
        <v>569</v>
      </c>
      <c r="C83" s="332"/>
      <c r="D83" s="300" t="s">
        <v>503</v>
      </c>
      <c r="E83" s="405" t="s">
        <v>570</v>
      </c>
      <c r="F83" s="332" t="s">
        <v>235</v>
      </c>
      <c r="G83" s="334">
        <v>15000</v>
      </c>
      <c r="H83" s="300" t="s">
        <v>196</v>
      </c>
      <c r="I83" s="335">
        <v>2100000000</v>
      </c>
      <c r="J83" s="300" t="s">
        <v>563</v>
      </c>
    </row>
    <row r="84" spans="2:10" ht="16" x14ac:dyDescent="0.4">
      <c r="B84" s="300" t="s">
        <v>569</v>
      </c>
      <c r="C84" s="332"/>
      <c r="D84" s="300" t="s">
        <v>525</v>
      </c>
      <c r="E84" s="405" t="s">
        <v>518</v>
      </c>
      <c r="F84" s="332" t="s">
        <v>235</v>
      </c>
      <c r="G84" s="334">
        <v>182382</v>
      </c>
      <c r="H84" s="300" t="s">
        <v>198</v>
      </c>
      <c r="I84" s="335">
        <v>727040000000</v>
      </c>
      <c r="J84" s="300" t="s">
        <v>563</v>
      </c>
    </row>
    <row r="85" spans="2:10" ht="16" x14ac:dyDescent="0.35">
      <c r="B85" s="314"/>
      <c r="C85" s="204"/>
      <c r="D85" s="204"/>
      <c r="E85" s="204"/>
      <c r="F85" s="204"/>
      <c r="G85" s="204"/>
    </row>
    <row r="86" spans="2:10" ht="17.25" hidden="1" customHeight="1" x14ac:dyDescent="0.4">
      <c r="B86" s="471" t="s">
        <v>571</v>
      </c>
      <c r="C86" s="471"/>
      <c r="D86" s="471"/>
      <c r="E86" s="471"/>
      <c r="F86" s="471"/>
      <c r="G86" s="471"/>
      <c r="H86" s="471"/>
      <c r="I86" s="471"/>
    </row>
    <row r="87" spans="2:10" ht="24" hidden="1" customHeight="1" x14ac:dyDescent="0.4">
      <c r="B87" s="478" t="s">
        <v>572</v>
      </c>
      <c r="C87" s="478"/>
      <c r="D87" s="478"/>
      <c r="E87" s="478"/>
      <c r="F87" s="478"/>
      <c r="G87" s="478"/>
      <c r="H87" s="478"/>
      <c r="I87" s="478"/>
    </row>
    <row r="88" spans="2:10" ht="19.5" hidden="1" customHeight="1" x14ac:dyDescent="0.4">
      <c r="B88" s="471" t="s">
        <v>573</v>
      </c>
      <c r="C88" s="471"/>
      <c r="D88" s="471"/>
      <c r="E88" s="471"/>
      <c r="F88" s="471"/>
      <c r="G88" s="471"/>
      <c r="H88" s="471"/>
      <c r="I88" s="471"/>
    </row>
    <row r="89" spans="2:10" ht="18.75" hidden="1" customHeight="1" x14ac:dyDescent="0.4">
      <c r="B89" s="472" t="s">
        <v>574</v>
      </c>
      <c r="C89" s="472"/>
      <c r="D89" s="472"/>
      <c r="E89" s="472"/>
      <c r="F89" s="472"/>
      <c r="G89" s="472"/>
      <c r="H89" s="472"/>
      <c r="I89" s="472"/>
    </row>
    <row r="90" spans="2:10" s="314" customFormat="1" ht="16.5" hidden="1" thickBot="1" x14ac:dyDescent="0.4">
      <c r="B90" s="336"/>
      <c r="C90" s="336"/>
      <c r="D90" s="336"/>
      <c r="E90" s="336"/>
      <c r="F90" s="336"/>
      <c r="G90" s="336"/>
    </row>
    <row r="91" spans="2:10" s="314" customFormat="1" ht="19" x14ac:dyDescent="0.35">
      <c r="B91" s="337" t="s">
        <v>575</v>
      </c>
      <c r="C91" s="300"/>
      <c r="D91" s="338"/>
      <c r="E91" s="300"/>
      <c r="F91" s="338"/>
      <c r="G91" s="300"/>
    </row>
    <row r="92" spans="2:10" s="314" customFormat="1" ht="16" x14ac:dyDescent="0.35">
      <c r="B92" s="473" t="s">
        <v>576</v>
      </c>
      <c r="C92" s="473"/>
      <c r="D92" s="473"/>
      <c r="E92" s="300"/>
      <c r="F92" s="204"/>
      <c r="G92" s="300"/>
    </row>
    <row r="93" spans="2:10" ht="16" x14ac:dyDescent="0.35"/>
    <row r="94" spans="2:10" s="314" customFormat="1" ht="16" x14ac:dyDescent="0.35">
      <c r="B94" s="300"/>
      <c r="C94" s="300"/>
      <c r="D94" s="300"/>
      <c r="E94" s="300"/>
    </row>
    <row r="95" spans="2:10" s="314" customFormat="1" ht="16" x14ac:dyDescent="0.35">
      <c r="B95" s="300"/>
      <c r="C95" s="300"/>
      <c r="D95" s="300"/>
      <c r="E95" s="300"/>
    </row>
    <row r="96" spans="2:10" ht="16" x14ac:dyDescent="0.35"/>
    <row r="97" spans="2:5" s="314" customFormat="1" ht="16" x14ac:dyDescent="0.35">
      <c r="B97" s="300"/>
      <c r="C97" s="300"/>
      <c r="D97" s="300"/>
      <c r="E97" s="300"/>
    </row>
    <row r="98" spans="2:5" s="314" customFormat="1" ht="16" x14ac:dyDescent="0.35">
      <c r="B98" s="300"/>
      <c r="C98" s="300"/>
      <c r="D98" s="300"/>
      <c r="E98" s="300"/>
    </row>
    <row r="99" spans="2:5" ht="16" x14ac:dyDescent="0.35"/>
    <row r="100" spans="2:5" ht="16" x14ac:dyDescent="0.35"/>
    <row r="101" spans="2:5" ht="16" x14ac:dyDescent="0.35"/>
    <row r="102" spans="2:5" ht="16" x14ac:dyDescent="0.35"/>
    <row r="103" spans="2:5" ht="16" x14ac:dyDescent="0.35"/>
    <row r="104" spans="2:5" ht="16" x14ac:dyDescent="0.35"/>
    <row r="105" spans="2:5" ht="16" x14ac:dyDescent="0.35"/>
    <row r="106" spans="2:5" ht="16" x14ac:dyDescent="0.35"/>
    <row r="107" spans="2:5" ht="16" x14ac:dyDescent="0.35"/>
    <row r="108" spans="2:5" s="314" customFormat="1" ht="16" x14ac:dyDescent="0.35">
      <c r="B108" s="300"/>
      <c r="C108" s="300"/>
      <c r="D108" s="300"/>
      <c r="E108" s="300"/>
    </row>
    <row r="109" spans="2:5" ht="16" x14ac:dyDescent="0.35"/>
    <row r="110" spans="2:5" ht="16" x14ac:dyDescent="0.35"/>
    <row r="111" spans="2:5" ht="16" x14ac:dyDescent="0.35"/>
    <row r="112" spans="2:5" ht="16" x14ac:dyDescent="0.35"/>
    <row r="113" ht="16" x14ac:dyDescent="0.35"/>
    <row r="114" ht="16" x14ac:dyDescent="0.35"/>
    <row r="115" ht="16" x14ac:dyDescent="0.35"/>
    <row r="116" ht="15" customHeight="1" x14ac:dyDescent="0.35"/>
    <row r="117" ht="15" customHeight="1" x14ac:dyDescent="0.35"/>
    <row r="118" ht="16" x14ac:dyDescent="0.35"/>
    <row r="119" ht="16" x14ac:dyDescent="0.35"/>
    <row r="120" ht="18.75" customHeight="1" x14ac:dyDescent="0.35"/>
    <row r="121" ht="16" x14ac:dyDescent="0.35"/>
    <row r="122" ht="16" x14ac:dyDescent="0.35"/>
    <row r="123" ht="16" x14ac:dyDescent="0.35"/>
    <row r="124" ht="16" x14ac:dyDescent="0.35"/>
    <row r="125" ht="16" x14ac:dyDescent="0.35"/>
    <row r="126" ht="16" x14ac:dyDescent="0.35"/>
    <row r="127" ht="16" x14ac:dyDescent="0.35"/>
    <row r="128" ht="16" x14ac:dyDescent="0.35"/>
    <row r="129" ht="16" x14ac:dyDescent="0.35"/>
    <row r="130" ht="16" x14ac:dyDescent="0.35"/>
    <row r="131" ht="16" x14ac:dyDescent="0.35"/>
    <row r="132" ht="16" x14ac:dyDescent="0.35"/>
    <row r="133" ht="16" x14ac:dyDescent="0.35"/>
    <row r="134" ht="16" x14ac:dyDescent="0.35"/>
    <row r="135" ht="16" x14ac:dyDescent="0.35"/>
    <row r="136" ht="16" x14ac:dyDescent="0.35"/>
    <row r="137" ht="16" x14ac:dyDescent="0.35"/>
    <row r="138" ht="16" x14ac:dyDescent="0.35"/>
    <row r="139" ht="16" x14ac:dyDescent="0.35"/>
    <row r="140" ht="16" x14ac:dyDescent="0.35"/>
    <row r="141" ht="16" x14ac:dyDescent="0.35"/>
  </sheetData>
  <mergeCells count="9">
    <mergeCell ref="B88:I88"/>
    <mergeCell ref="B89:I89"/>
    <mergeCell ref="B92:D92"/>
    <mergeCell ref="D10:D13"/>
    <mergeCell ref="B16:E16"/>
    <mergeCell ref="B17:E17"/>
    <mergeCell ref="B18:E18"/>
    <mergeCell ref="B86:I86"/>
    <mergeCell ref="B87:I87"/>
  </mergeCells>
  <dataValidations count="25">
    <dataValidation allowBlank="1" showInputMessage="1" showErrorMessage="1" promptTitle="Nom du Projet" prompt="Veuillez indiquer le nom du Projet._x000a__x000a_Veuillez vous abstenir d'utiliser des acronymes et indiquez le nom complet_x000a__x000a_" sqref="B72:B85" xr:uid="{8378F17A-10F5-43E1-BDBC-D590D4D5C336}"/>
    <dataValidation type="list" allowBlank="1" showInputMessage="1" showErrorMessage="1" errorTitle="Unité utilisée erronée" error="Veuillez sélectionner entre barils, Sm3, tonnes, onces (oz) ou carats._x000a__x000a_Si les informations d'origine n'est pas valide, convertir le nombre en unités standard et inclure d’origine dans la section des commentaires." promptTitle="Préciser l’unité de mesure" prompt="Veuillez sélectionner entre barils, Sm3, tonnes, onces (oz) ou carats dans le menu déroulant" sqref="H72:H74 H76:H80 H83:H84" xr:uid="{7F302808-8650-40BA-9C7A-0EB4AB9CAB6B}">
      <formula1>"&lt;Selectionner unité&gt;,Sm3,Sm3 o.e.,Barils,Tonnes,oz,carats,Scf"</formula1>
    </dataValidation>
    <dataValidation allowBlank="1" showInputMessage="1" showErrorMessage="1" promptTitle="Production -valeur-" prompt="Veuillez indiquer la valeur de la production du projet" sqref="I72:I84" xr:uid="{C6874DBF-6B96-4CD1-995A-A9632D528F66}"/>
    <dataValidation allowBlank="1" showInputMessage="1" showErrorMessage="1" promptTitle="Compagnie associée" prompt="Veuillez indiquer les compagnies affiliées au projet, séparées par une virgule." sqref="D72:D84" xr:uid="{096A69CB-8872-4C84-900E-9A20B0A88154}"/>
    <dataValidation allowBlank="1" showInputMessage="1" showErrorMessage="1" promptTitle="Production -volume-" prompt="Veuillez indiquer le volume de production du projet" sqref="G72:G84" xr:uid="{324976B0-C59B-4B10-8BCC-4384D26DF241}"/>
    <dataValidation type="list" allowBlank="1" showInputMessage="1" showErrorMessage="1" sqref="C43:C69" xr:uid="{742EC7B9-12ED-4314-B69C-F60D036C9B06}">
      <formula1>"&lt; Type d'entreprise &gt;,Société publique financière et Entreprise d'Etat,Privée"</formula1>
    </dataValidation>
    <dataValidation type="whole" allowBlank="1" showInputMessage="1" showErrorMessage="1" errorTitle="Veuillez ne pas remplir" error="Ces cellules seront complétées automatiquement" promptTitle="Ne pas remplir" prompt="Complété automatiquement depuis le feuillet 5" sqref="I43:I69" xr:uid="{B58467FC-AB3F-4A89-854E-704BF0E615B7}">
      <formula1>1</formula1>
      <formula2>2</formula2>
    </dataValidation>
    <dataValidation allowBlank="1" showInputMessage="1" showErrorMessage="1" errorTitle="Veuillez ne pas modifier" error="Veuillez ne pas modifier ces cellules" sqref="H42 B92:D92" xr:uid="{E51E2E81-2CF5-40D6-811C-ADB32A0A1D14}"/>
    <dataValidation allowBlank="1" showInputMessage="1" showErrorMessage="1" promptTitle="Numéro de référence" prompt="Veuillez indiquer le numéro de référence de l'accord légal: contrat, licence, concession,…" sqref="C72:C75 C77:C84" xr:uid="{6519ED15-1C94-419A-A570-354CA0187A50}"/>
    <dataValidation type="whole" allowBlank="1" showInputMessage="1" showErrorMessage="1" errorTitle="Veuillez ne pas modifier" error="Veuillez ne pas modifier ces cellules" sqref="E71" xr:uid="{B9A91966-005E-4324-B602-C09FC77885D3}">
      <formula1>4</formula1>
      <formula2>5</formula2>
    </dataValidation>
    <dataValidation type="list" allowBlank="1" showInputMessage="1" showErrorMessage="1" sqref="G85 F72:F84" xr:uid="{53E75A73-0BFF-497A-BAC8-B3414A52202B}">
      <formula1>Project_phases_list</formula1>
    </dataValidation>
    <dataValidation type="list" allowBlank="1" showInputMessage="1" showErrorMessage="1" sqref="F85" xr:uid="{DF245118-7B39-4719-BEF6-2A1F7126A953}">
      <formula1>Simple_options_list</formula1>
    </dataValidation>
    <dataValidation type="whole" allowBlank="1" showInputMessage="1" showErrorMessage="1" errorTitle="Veuillez ne pas modifier" error="Veuillez ne pas modifier ces cellules" sqref="D71 B86:B89" xr:uid="{305644FB-C31F-42E2-AF40-B7127FEAE9F8}">
      <formula1>444</formula1>
      <formula2>445</formula2>
    </dataValidation>
    <dataValidation allowBlank="1" showInputMessage="1" showErrorMessage="1" promptTitle="Nom de l'identifiant" prompt="Veuillez saisir le nom de l'identifiant, tel que « Numéro d'identification du contribuable » ou similaire" sqref="J23:L23 B40" xr:uid="{2AC0B2C1-2CAA-4F39-87BF-03CC2B7ED39D}"/>
    <dataValidation allowBlank="1" showInputMessage="1" showErrorMessage="1" promptTitle="Nom du registre" prompt="Veuillez saisir le nom du registre ou de l'agence" sqref="J24:L26 C40" xr:uid="{B3EB02C1-377C-435E-A8EE-CC321C5AA9F2}"/>
    <dataValidation allowBlank="1" showInputMessage="1" showErrorMessage="1" promptTitle="URL du registre" prompt="Veuillez indiquer l'URL directe vers le registre ou l'agence" sqref="J27:L33 D40" xr:uid="{8DEFC6E0-2BD5-42F7-B067-0D63FFE91520}"/>
    <dataValidation allowBlank="1" showInputMessage="1" showErrorMessage="1" promptTitle="Organisme gouvernmental destinat" prompt="Veuillez indiquer le nom de l'agence gouvernementale collectant le flux_x000a__x000a_Veuillez vous abstenir d'utiliser des acronymes et indiquez le nom complet" sqref="B21:B33" xr:uid="{627B5965-66F1-421F-854A-379B74F13207}"/>
    <dataValidation allowBlank="1" showInputMessage="1" showErrorMessage="1" promptTitle="Numéro d'identification" prompt="Veuillez indiquer le numéro d'identification de l'agence gouvernementale, si applicable" sqref="D21:D33" xr:uid="{38B15CAA-C830-41BF-813F-160147CD89A2}"/>
    <dataValidation allowBlank="1" showInputMessage="1" showErrorMessage="1" promptTitle="Nom de l'entreprise" prompt="Saisissez le nom de l'entreprise ici_x000a__x000a_Veuillez vous abstenir d'utiliser des acronymes et indiquez le nom complet" sqref="B43:B69" xr:uid="{F44B9D6B-C268-48DA-A2CF-C58C44BFDBA7}"/>
    <dataValidation type="decimal" allowBlank="1" showInputMessage="1" showErrorMessage="1" errorTitle="Veuillez ne pas modifier" error="Veuillez ne pas modifier ces cellules" sqref="E90:G92 B90:D91" xr:uid="{F1950869-35EA-42CA-91CB-B480B0242A6C}">
      <formula1>10000</formula1>
      <formula2>500000</formula2>
    </dataValidation>
    <dataValidation type="textLength" allowBlank="1" showInputMessage="1" showErrorMessage="1" errorTitle="Veuillez ne pas modifier" error="Veuillez ne pas modifier ces cellules" sqref="B71:C71 B70:G70 B16:E17 B19:C19 F71 B20 D20:E20 I42 B38:D39 B41:D41 E38:F41 B42 D42:G42" xr:uid="{7010E788-A64A-4534-A436-7C9847C2C026}">
      <formula1>10000</formula1>
      <formula2>50000</formula2>
    </dataValidation>
    <dataValidation allowBlank="1" showInputMessage="1" showErrorMessage="1" promptTitle="Numéro d'identification" prompt="Veuillez saisir un numéro d'identification unique, tel qu’un TIN, un numéro d'organisation ou similaire." sqref="D43:D69" xr:uid="{AA637477-649C-4645-990D-00FB3BDD7051}"/>
    <dataValidation errorStyle="warning" allowBlank="1" showInputMessage="1" showErrorMessage="1" errorTitle="URL" error="Veuillez indiquer une URL" sqref="G43:H69" xr:uid="{0C4F0195-62EC-4652-B267-B5FEFF68C87F}"/>
    <dataValidation allowBlank="1" showInputMessage="1" showErrorMessage="1" promptTitle="Veuillez sélectionner les matièr" prompt="Veuillez sélectionner les matières premières exploitées, séparées par une virgule" sqref="F43:F69" xr:uid="{22608DDB-169A-43FA-9C6A-3468AFCD357C}"/>
    <dataValidation type="list" allowBlank="1" showInputMessage="1" showErrorMessage="1" promptTitle="Veuillez sélectionner le secteur" prompt="Veuillez sélectionner le secteur pertinent pour l'entreprise dans la liste" sqref="E43:E69" xr:uid="{9AA7914B-D83A-4ADF-9121-439A96F95BBD}">
      <formula1>Sector_list</formula1>
    </dataValidation>
  </dataValidations>
  <hyperlinks>
    <hyperlink ref="B14" r:id="rId1" xr:uid="{C9009FFD-B6BC-4C0D-A363-E7BDBDDE4B0E}"/>
    <hyperlink ref="B88:G88" r:id="rId2" display="Pour la version la plus récente des modèles de données résumées, consultez https://eiti.org/fr/document/modele-donnees-resumees-itie" xr:uid="{6A173B2E-2472-4288-9E90-E42D07D25EE3}"/>
    <hyperlink ref="B87:G87" r:id="rId3" display="Vous voulez en savoir plus sur votre pays ? Vérifiez si votre pays met en œuvre la Norme ITIE en visitant https://eiti.org/countries" xr:uid="{2F42134E-F5EA-48F8-A728-81FE6DDC5D4D}"/>
    <hyperlink ref="B89:G89" r:id="rId4" display="Give us your feedback or report a conflict in the data! Write to us at  data@eiti.org" xr:uid="{F4C964D3-5DF7-4349-AFC5-E530B2ACF7A5}"/>
    <hyperlink ref="D40" r:id="rId5" xr:uid="{C4CE9388-6B37-48E9-A663-69F332949008}"/>
    <hyperlink ref="G43" r:id="rId6" xr:uid="{F2D99FEB-308F-4688-8E5F-C5D567307686}"/>
    <hyperlink ref="G44" r:id="rId7" xr:uid="{6BAFA018-C38C-4F3E-A3EF-1F1B2E0E3546}"/>
    <hyperlink ref="G45" r:id="rId8" xr:uid="{1C68688D-C1D9-4761-828C-BE57644D33D0}"/>
    <hyperlink ref="G46" r:id="rId9" xr:uid="{E4BB1847-0EF1-4568-AEB0-46190DC0AC03}"/>
    <hyperlink ref="G49" r:id="rId10" xr:uid="{87C2870B-0117-44BF-913E-B111E5140A35}"/>
    <hyperlink ref="G54" r:id="rId11" xr:uid="{2474B539-F909-4A56-85A1-82ACC7BFAB1C}"/>
    <hyperlink ref="G56" r:id="rId12" xr:uid="{19E574BA-A89A-4331-8A87-5EE6611F7A0E}"/>
    <hyperlink ref="G60" r:id="rId13" xr:uid="{50C80F8A-1EF3-490B-A041-C2F63D3A1172}"/>
    <hyperlink ref="G63" r:id="rId14" xr:uid="{DD4A3E8A-26B8-46D8-AB94-A83D02A9010A}"/>
    <hyperlink ref="G65" r:id="rId15" xr:uid="{1E40312E-0CB0-4764-A5B3-0CBF089F8F3E}"/>
    <hyperlink ref="G67" r:id="rId16" xr:uid="{5CBC77CC-0D10-4970-9B1C-9C033A1F413F}"/>
  </hyperlinks>
  <pageMargins left="0.25" right="0.25" top="0.75" bottom="0.75" header="0.3" footer="0.3"/>
  <pageSetup paperSize="8" fitToHeight="0" orientation="landscape" horizontalDpi="2400" verticalDpi="2400" r:id="rId17"/>
  <drawing r:id="rId18"/>
  <tableParts count="3">
    <tablePart r:id="rId19"/>
    <tablePart r:id="rId20"/>
    <tablePart r:id="rId2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01D23-9013-46A3-990C-EE7107F4341B}">
  <dimension ref="B1:U127"/>
  <sheetViews>
    <sheetView showGridLines="0" topLeftCell="A35" zoomScale="55" zoomScaleNormal="55" workbookViewId="0">
      <selection activeCell="J57" sqref="J22:J57"/>
    </sheetView>
  </sheetViews>
  <sheetFormatPr baseColWidth="10" defaultColWidth="8" defaultRowHeight="14" x14ac:dyDescent="0.35"/>
  <cols>
    <col min="1" max="1" width="2.58203125" style="348" customWidth="1"/>
    <col min="2" max="4" width="8" style="348" hidden="1" customWidth="1"/>
    <col min="5" max="5" width="24" style="348" hidden="1" customWidth="1"/>
    <col min="6" max="6" width="39.83203125" style="348" customWidth="1"/>
    <col min="7" max="7" width="8" style="348" customWidth="1"/>
    <col min="8" max="8" width="59.58203125" style="348" bestFit="1" customWidth="1"/>
    <col min="9" max="9" width="47.75" style="348" bestFit="1" customWidth="1"/>
    <col min="10" max="10" width="26.33203125" style="348" bestFit="1" customWidth="1"/>
    <col min="11" max="11" width="8.75" style="348" bestFit="1" customWidth="1"/>
    <col min="12" max="12" width="2.33203125" style="348" customWidth="1"/>
    <col min="13" max="13" width="17.08203125" style="348" bestFit="1" customWidth="1"/>
    <col min="14" max="14" width="64.25" style="348" bestFit="1" customWidth="1"/>
    <col min="15" max="16384" width="8" style="348"/>
  </cols>
  <sheetData>
    <row r="1" spans="6:14" s="300" customFormat="1" ht="16" x14ac:dyDescent="0.35"/>
    <row r="2" spans="6:14" s="300" customFormat="1" ht="16" x14ac:dyDescent="0.35"/>
    <row r="3" spans="6:14" s="300" customFormat="1" ht="16" x14ac:dyDescent="0.35">
      <c r="N3" s="301" t="s">
        <v>450</v>
      </c>
    </row>
    <row r="4" spans="6:14" s="300" customFormat="1" ht="16" x14ac:dyDescent="0.35">
      <c r="N4" s="301" t="str">
        <f>[3]Introduction!G4</f>
        <v>AAAA-MM-JJ</v>
      </c>
    </row>
    <row r="5" spans="6:14" s="300" customFormat="1" ht="16" x14ac:dyDescent="0.35"/>
    <row r="6" spans="6:14" s="300" customFormat="1" ht="16" x14ac:dyDescent="0.35"/>
    <row r="7" spans="6:14" s="300" customFormat="1" ht="16" x14ac:dyDescent="0.35"/>
    <row r="8" spans="6:14" s="300" customFormat="1" ht="16" x14ac:dyDescent="0.35">
      <c r="F8" s="302" t="s">
        <v>577</v>
      </c>
      <c r="G8" s="303"/>
      <c r="H8" s="303"/>
      <c r="I8" s="303"/>
      <c r="J8" s="303"/>
      <c r="K8" s="303"/>
      <c r="L8" s="303"/>
      <c r="M8" s="303"/>
      <c r="N8" s="303"/>
    </row>
    <row r="9" spans="6:14" s="300" customFormat="1" ht="20" x14ac:dyDescent="0.35">
      <c r="F9" s="489" t="s">
        <v>452</v>
      </c>
      <c r="G9" s="489"/>
      <c r="H9" s="489"/>
      <c r="I9" s="489"/>
      <c r="J9" s="489"/>
      <c r="K9" s="339"/>
      <c r="L9" s="339"/>
      <c r="M9" s="489"/>
      <c r="N9" s="489"/>
    </row>
    <row r="10" spans="6:14" s="300" customFormat="1" ht="16" x14ac:dyDescent="0.35">
      <c r="F10" s="490" t="s">
        <v>578</v>
      </c>
      <c r="G10" s="490"/>
      <c r="H10" s="490"/>
      <c r="I10" s="490"/>
      <c r="J10" s="490"/>
      <c r="K10" s="340"/>
      <c r="L10" s="303"/>
      <c r="M10" s="491"/>
      <c r="N10" s="491"/>
    </row>
    <row r="11" spans="6:14" s="300" customFormat="1" ht="16" x14ac:dyDescent="0.35">
      <c r="F11" s="492" t="s">
        <v>579</v>
      </c>
      <c r="G11" s="492"/>
      <c r="H11" s="492"/>
      <c r="I11" s="492"/>
      <c r="J11" s="492"/>
      <c r="K11" s="341"/>
      <c r="L11" s="303"/>
      <c r="M11" s="491"/>
      <c r="N11" s="491"/>
    </row>
    <row r="12" spans="6:14" s="300" customFormat="1" ht="16" x14ac:dyDescent="0.35">
      <c r="F12" s="492" t="s">
        <v>580</v>
      </c>
      <c r="G12" s="492"/>
      <c r="H12" s="492"/>
      <c r="I12" s="492"/>
      <c r="J12" s="492"/>
      <c r="K12" s="341"/>
      <c r="L12" s="303"/>
      <c r="M12" s="491"/>
      <c r="N12" s="491"/>
    </row>
    <row r="13" spans="6:14" s="300" customFormat="1" ht="16" x14ac:dyDescent="0.35">
      <c r="F13" s="482" t="s">
        <v>581</v>
      </c>
      <c r="G13" s="482"/>
      <c r="H13" s="482"/>
      <c r="I13" s="482"/>
      <c r="J13" s="482"/>
      <c r="K13" s="342"/>
      <c r="L13" s="303"/>
      <c r="M13" s="491"/>
      <c r="N13" s="491"/>
    </row>
    <row r="14" spans="6:14" s="300" customFormat="1" ht="16" x14ac:dyDescent="0.35">
      <c r="F14" s="482" t="s">
        <v>582</v>
      </c>
      <c r="G14" s="482"/>
      <c r="H14" s="482"/>
      <c r="I14" s="482"/>
      <c r="J14" s="482"/>
      <c r="K14" s="342"/>
      <c r="L14" s="303"/>
      <c r="M14" s="491"/>
      <c r="N14" s="491"/>
    </row>
    <row r="15" spans="6:14" s="300" customFormat="1" ht="16" x14ac:dyDescent="0.35">
      <c r="F15" s="482" t="s">
        <v>583</v>
      </c>
      <c r="G15" s="482"/>
      <c r="H15" s="482"/>
      <c r="I15" s="482"/>
      <c r="J15" s="482"/>
      <c r="K15" s="342"/>
      <c r="L15" s="303"/>
      <c r="M15" s="343"/>
      <c r="N15" s="343"/>
    </row>
    <row r="16" spans="6:14" s="300" customFormat="1" ht="16" x14ac:dyDescent="0.35">
      <c r="F16" s="483" t="s">
        <v>584</v>
      </c>
      <c r="G16" s="483"/>
      <c r="H16" s="483"/>
      <c r="I16" s="483"/>
      <c r="J16" s="483"/>
      <c r="K16" s="483"/>
      <c r="L16" s="483"/>
      <c r="M16" s="483"/>
      <c r="N16" s="483"/>
    </row>
    <row r="17" spans="2:21" s="300" customFormat="1" ht="16" x14ac:dyDescent="0.35"/>
    <row r="18" spans="2:21" s="300" customFormat="1" ht="22.5" x14ac:dyDescent="0.35">
      <c r="F18" s="344" t="s">
        <v>585</v>
      </c>
      <c r="G18" s="303"/>
      <c r="H18" s="345"/>
      <c r="I18" s="303"/>
      <c r="J18" s="345"/>
      <c r="K18" s="345"/>
      <c r="M18" s="346" t="s">
        <v>586</v>
      </c>
      <c r="N18" s="347"/>
    </row>
    <row r="19" spans="2:21" s="300" customFormat="1" ht="16" x14ac:dyDescent="0.35">
      <c r="M19" s="484" t="s">
        <v>587</v>
      </c>
      <c r="N19" s="485"/>
    </row>
    <row r="20" spans="2:21" ht="16" x14ac:dyDescent="0.35">
      <c r="F20" s="486" t="s">
        <v>588</v>
      </c>
      <c r="G20" s="486"/>
      <c r="H20" s="486"/>
      <c r="I20" s="486"/>
      <c r="J20" s="486"/>
      <c r="K20" s="349"/>
      <c r="M20" s="300"/>
      <c r="N20" s="300"/>
    </row>
    <row r="21" spans="2:21" x14ac:dyDescent="0.35">
      <c r="B21" s="350" t="s">
        <v>589</v>
      </c>
      <c r="C21" s="350" t="s">
        <v>590</v>
      </c>
      <c r="D21" s="350" t="s">
        <v>591</v>
      </c>
      <c r="E21" s="350" t="s">
        <v>592</v>
      </c>
      <c r="F21" s="348" t="s">
        <v>593</v>
      </c>
      <c r="G21" s="348" t="s">
        <v>230</v>
      </c>
      <c r="H21" s="351" t="s">
        <v>594</v>
      </c>
      <c r="I21" s="348" t="s">
        <v>236</v>
      </c>
      <c r="J21" s="348" t="s">
        <v>237</v>
      </c>
      <c r="K21" s="348" t="s">
        <v>234</v>
      </c>
      <c r="M21" s="487" t="s">
        <v>595</v>
      </c>
      <c r="N21" s="487"/>
    </row>
    <row r="22" spans="2:21" x14ac:dyDescent="0.35">
      <c r="B22" s="350" t="str">
        <f>IFERROR(VLOOKUP(Government_revenues_table10[[#This Row],[Classification SFP]],[3]!Table6_GFS_codes_classification[#Data],COLUMNS($F:F)+3,FALSE),"Do not enter data")</f>
        <v>Do not enter data</v>
      </c>
      <c r="C22" s="350" t="str">
        <f>IFERROR(VLOOKUP(Government_revenues_table10[[#This Row],[Classification SFP]],[3]!Table6_GFS_codes_classification[#Data],COLUMNS($F:G)+3,FALSE),"Do not enter data")</f>
        <v>Do not enter data</v>
      </c>
      <c r="D22" s="350" t="str">
        <f>IFERROR(VLOOKUP(Government_revenues_table10[[#This Row],[Classification SFP]],[3]!Table6_GFS_codes_classification[#Data],COLUMNS($F:H)+3,FALSE),"Do not enter data")</f>
        <v>Do not enter data</v>
      </c>
      <c r="E22" s="350" t="str">
        <f>IFERROR(VLOOKUP(Government_revenues_table10[[#This Row],[Classification SFP]],[3]!Table6_GFS_codes_classification[#Data],COLUMNS($F:I)+3,FALSE),"Do not enter data")</f>
        <v>Do not enter data</v>
      </c>
      <c r="F22" s="348" t="s">
        <v>623</v>
      </c>
      <c r="G22" s="348" t="s">
        <v>493</v>
      </c>
      <c r="H22" s="348" t="s">
        <v>624</v>
      </c>
      <c r="I22" s="348" t="s">
        <v>466</v>
      </c>
      <c r="J22" s="352">
        <v>33045992884</v>
      </c>
      <c r="K22" s="352" t="s">
        <v>563</v>
      </c>
      <c r="M22" s="488" t="s">
        <v>598</v>
      </c>
      <c r="N22" s="488"/>
    </row>
    <row r="23" spans="2:21" x14ac:dyDescent="0.35">
      <c r="B23" s="353" t="str">
        <f>IFERROR(VLOOKUP(Government_revenues_table10[[#This Row],[Classification SFP]],[3]!Table6_GFS_codes_classification[#Data],COLUMNS($F:F)+3,FALSE),"Do not enter data")</f>
        <v>Do not enter data</v>
      </c>
      <c r="C23" s="353" t="str">
        <f>IFERROR(VLOOKUP(Government_revenues_table10[[#This Row],[Classification SFP]],[3]!Table6_GFS_codes_classification[#Data],COLUMNS($F:G)+3,FALSE),"Do not enter data")</f>
        <v>Do not enter data</v>
      </c>
      <c r="D23" s="353" t="str">
        <f>IFERROR(VLOOKUP(Government_revenues_table10[[#This Row],[Classification SFP]],[3]!Table6_GFS_codes_classification[#Data],COLUMNS($F:H)+3,FALSE),"Do not enter data")</f>
        <v>Do not enter data</v>
      </c>
      <c r="E23" s="353" t="str">
        <f>IFERROR(VLOOKUP(Government_revenues_table10[[#This Row],[Classification SFP]],[3]!Table6_GFS_codes_classification[#Data],COLUMNS($F:I)+3,FALSE),"Do not enter data")</f>
        <v>Do not enter data</v>
      </c>
      <c r="F23" s="348" t="s">
        <v>623</v>
      </c>
      <c r="G23" s="348" t="s">
        <v>493</v>
      </c>
      <c r="H23" s="348" t="s">
        <v>628</v>
      </c>
      <c r="I23" s="348" t="s">
        <v>463</v>
      </c>
      <c r="J23" s="352">
        <v>3083041985</v>
      </c>
      <c r="K23" s="352" t="s">
        <v>563</v>
      </c>
      <c r="M23" s="488"/>
      <c r="N23" s="488"/>
    </row>
    <row r="24" spans="2:21" x14ac:dyDescent="0.35">
      <c r="B24" s="350" t="str">
        <f>IFERROR(VLOOKUP(Government_revenues_table10[[#This Row],[Classification SFP]],[3]!Table6_GFS_codes_classification[#Data],COLUMNS($F:F)+3,FALSE),"Do not enter data")</f>
        <v>Do not enter data</v>
      </c>
      <c r="C24" s="350" t="str">
        <f>IFERROR(VLOOKUP(Government_revenues_table10[[#This Row],[Classification SFP]],[3]!Table6_GFS_codes_classification[#Data],COLUMNS($F:G)+3,FALSE),"Do not enter data")</f>
        <v>Do not enter data</v>
      </c>
      <c r="D24" s="350" t="str">
        <f>IFERROR(VLOOKUP(Government_revenues_table10[[#This Row],[Classification SFP]],[3]!Table6_GFS_codes_classification[#Data],COLUMNS($F:H)+3,FALSE),"Do not enter data")</f>
        <v>Do not enter data</v>
      </c>
      <c r="E24" s="350" t="str">
        <f>IFERROR(VLOOKUP(Government_revenues_table10[[#This Row],[Classification SFP]],[3]!Table6_GFS_codes_classification[#Data],COLUMNS($F:I)+3,FALSE),"Do not enter data")</f>
        <v>Do not enter data</v>
      </c>
      <c r="F24" s="348" t="s">
        <v>240</v>
      </c>
      <c r="G24" s="348" t="s">
        <v>493</v>
      </c>
      <c r="H24" s="348" t="s">
        <v>637</v>
      </c>
      <c r="I24" s="348" t="s">
        <v>467</v>
      </c>
      <c r="J24" s="352">
        <v>1127636250</v>
      </c>
      <c r="K24" s="352" t="s">
        <v>563</v>
      </c>
      <c r="M24" s="488"/>
      <c r="N24" s="488"/>
    </row>
    <row r="25" spans="2:21" x14ac:dyDescent="0.35">
      <c r="B25" s="350" t="str">
        <f>IFERROR(VLOOKUP(Government_revenues_table10[[#This Row],[Classification SFP]],[3]!Table6_GFS_codes_classification[#Data],COLUMNS($F:F)+3,FALSE),"Do not enter data")</f>
        <v>Do not enter data</v>
      </c>
      <c r="C25" s="350" t="str">
        <f>IFERROR(VLOOKUP(Government_revenues_table10[[#This Row],[Classification SFP]],[3]!Table6_GFS_codes_classification[#Data],COLUMNS($F:G)+3,FALSE),"Do not enter data")</f>
        <v>Do not enter data</v>
      </c>
      <c r="D25" s="350" t="str">
        <f>IFERROR(VLOOKUP(Government_revenues_table10[[#This Row],[Classification SFP]],[3]!Table6_GFS_codes_classification[#Data],COLUMNS($F:H)+3,FALSE),"Do not enter data")</f>
        <v>Do not enter data</v>
      </c>
      <c r="E25" s="350" t="str">
        <f>IFERROR(VLOOKUP(Government_revenues_table10[[#This Row],[Classification SFP]],[3]!Table6_GFS_codes_classification[#Data],COLUMNS($F:I)+3,FALSE),"Do not enter data")</f>
        <v>Do not enter data</v>
      </c>
      <c r="F25" s="348" t="s">
        <v>621</v>
      </c>
      <c r="G25" s="348" t="s">
        <v>493</v>
      </c>
      <c r="H25" s="348" t="s">
        <v>622</v>
      </c>
      <c r="I25" s="348" t="s">
        <v>473</v>
      </c>
      <c r="J25" s="352">
        <v>37062208400</v>
      </c>
      <c r="K25" s="352" t="s">
        <v>563</v>
      </c>
      <c r="M25" s="488"/>
      <c r="N25" s="488"/>
    </row>
    <row r="26" spans="2:21" x14ac:dyDescent="0.35">
      <c r="B26" s="353"/>
      <c r="C26" s="353"/>
      <c r="D26" s="353"/>
      <c r="E26" s="353"/>
      <c r="F26" s="348" t="s">
        <v>602</v>
      </c>
      <c r="G26" s="348" t="s">
        <v>493</v>
      </c>
      <c r="H26" s="348" t="s">
        <v>603</v>
      </c>
      <c r="I26" s="348" t="s">
        <v>466</v>
      </c>
      <c r="J26" s="352">
        <v>583929234890</v>
      </c>
      <c r="K26" s="352" t="s">
        <v>563</v>
      </c>
      <c r="M26" s="488"/>
      <c r="N26" s="488"/>
    </row>
    <row r="27" spans="2:21" x14ac:dyDescent="0.35">
      <c r="B27" s="350" t="str">
        <f>IFERROR(VLOOKUP(Government_revenues_table10[[#This Row],[Classification SFP]],[3]!Table6_GFS_codes_classification[#Data],COLUMNS($F:F)+3,FALSE),"Do not enter data")</f>
        <v>Do not enter data</v>
      </c>
      <c r="C27" s="350" t="str">
        <f>IFERROR(VLOOKUP(Government_revenues_table10[[#This Row],[Classification SFP]],[3]!Table6_GFS_codes_classification[#Data],COLUMNS($F:G)+3,FALSE),"Do not enter data")</f>
        <v>Do not enter data</v>
      </c>
      <c r="D27" s="350" t="str">
        <f>IFERROR(VLOOKUP(Government_revenues_table10[[#This Row],[Classification SFP]],[3]!Table6_GFS_codes_classification[#Data],COLUMNS($F:H)+3,FALSE),"Do not enter data")</f>
        <v>Do not enter data</v>
      </c>
      <c r="E27" s="350" t="str">
        <f>IFERROR(VLOOKUP(Government_revenues_table10[[#This Row],[Classification SFP]],[3]!Table6_GFS_codes_classification[#Data],COLUMNS($F:I)+3,FALSE),"Do not enter data")</f>
        <v>Do not enter data</v>
      </c>
      <c r="F27" s="348" t="s">
        <v>239</v>
      </c>
      <c r="G27" s="348" t="s">
        <v>493</v>
      </c>
      <c r="H27" s="348" t="s">
        <v>609</v>
      </c>
      <c r="I27" s="348" t="s">
        <v>468</v>
      </c>
      <c r="J27" s="352">
        <v>223382670951</v>
      </c>
      <c r="K27" s="352" t="s">
        <v>563</v>
      </c>
      <c r="M27" s="479" t="s">
        <v>608</v>
      </c>
      <c r="N27" s="479"/>
    </row>
    <row r="28" spans="2:21" x14ac:dyDescent="0.35">
      <c r="B28" s="350" t="str">
        <f>IFERROR(VLOOKUP(Government_revenues_table10[[#This Row],[Classification SFP]],[3]!Table6_GFS_codes_classification[#Data],COLUMNS($F:F)+3,FALSE),"Do not enter data")</f>
        <v>Do not enter data</v>
      </c>
      <c r="C28" s="350" t="str">
        <f>IFERROR(VLOOKUP(Government_revenues_table10[[#This Row],[Classification SFP]],[3]!Table6_GFS_codes_classification[#Data],COLUMNS($F:G)+3,FALSE),"Do not enter data")</f>
        <v>Do not enter data</v>
      </c>
      <c r="D28" s="350" t="str">
        <f>IFERROR(VLOOKUP(Government_revenues_table10[[#This Row],[Classification SFP]],[3]!Table6_GFS_codes_classification[#Data],COLUMNS($F:H)+3,FALSE),"Do not enter data")</f>
        <v>Do not enter data</v>
      </c>
      <c r="E28" s="350" t="str">
        <f>IFERROR(VLOOKUP(Government_revenues_table10[[#This Row],[Classification SFP]],[3]!Table6_GFS_codes_classification[#Data],COLUMNS($F:I)+3,FALSE),"Do not enter data")</f>
        <v>Do not enter data</v>
      </c>
      <c r="F28" s="348" t="s">
        <v>239</v>
      </c>
      <c r="G28" s="348" t="s">
        <v>493</v>
      </c>
      <c r="H28" s="348" t="s">
        <v>618</v>
      </c>
      <c r="I28" s="348" t="s">
        <v>472</v>
      </c>
      <c r="J28" s="352">
        <v>75397679638</v>
      </c>
      <c r="K28" s="352" t="s">
        <v>563</v>
      </c>
      <c r="M28" s="480" t="s">
        <v>610</v>
      </c>
      <c r="N28" s="480"/>
    </row>
    <row r="29" spans="2:21" ht="16.5" thickBot="1" x14ac:dyDescent="0.4">
      <c r="B29" s="350" t="str">
        <f>IFERROR(VLOOKUP(Government_revenues_table10[[#This Row],[Classification SFP]],[3]!Table6_GFS_codes_classification[#Data],COLUMNS($F:F)+3,FALSE),"Do not enter data")</f>
        <v>Do not enter data</v>
      </c>
      <c r="C29" s="350" t="str">
        <f>IFERROR(VLOOKUP(Government_revenues_table10[[#This Row],[Classification SFP]],[3]!Table6_GFS_codes_classification[#Data],COLUMNS($F:G)+3,FALSE),"Do not enter data")</f>
        <v>Do not enter data</v>
      </c>
      <c r="D29" s="350" t="str">
        <f>IFERROR(VLOOKUP(Government_revenues_table10[[#This Row],[Classification SFP]],[3]!Table6_GFS_codes_classification[#Data],COLUMNS($F:H)+3,FALSE),"Do not enter data")</f>
        <v>Do not enter data</v>
      </c>
      <c r="E29" s="350" t="str">
        <f>IFERROR(VLOOKUP(Government_revenues_table10[[#This Row],[Classification SFP]],[3]!Table6_GFS_codes_classification[#Data],COLUMNS($F:I)+3,FALSE),"Do not enter data")</f>
        <v>Do not enter data</v>
      </c>
      <c r="F29" s="348" t="s">
        <v>239</v>
      </c>
      <c r="G29" s="348" t="s">
        <v>493</v>
      </c>
      <c r="H29" s="348" t="s">
        <v>632</v>
      </c>
      <c r="I29" s="348" t="s">
        <v>463</v>
      </c>
      <c r="J29" s="352">
        <v>2316009651</v>
      </c>
      <c r="K29" s="352" t="s">
        <v>563</v>
      </c>
      <c r="M29" s="354"/>
      <c r="N29" s="354"/>
    </row>
    <row r="30" spans="2:21" ht="22.5" x14ac:dyDescent="0.35">
      <c r="B30" s="350" t="str">
        <f>IFERROR(VLOOKUP(Government_revenues_table10[[#This Row],[Classification SFP]],[3]!Table6_GFS_codes_classification[#Data],COLUMNS($F:F)+3,FALSE),"Do not enter data")</f>
        <v>Do not enter data</v>
      </c>
      <c r="C30" s="350" t="str">
        <f>IFERROR(VLOOKUP(Government_revenues_table10[[#This Row],[Classification SFP]],[3]!Table6_GFS_codes_classification[#Data],COLUMNS($F:G)+3,FALSE),"Do not enter data")</f>
        <v>Do not enter data</v>
      </c>
      <c r="D30" s="350" t="str">
        <f>IFERROR(VLOOKUP(Government_revenues_table10[[#This Row],[Classification SFP]],[3]!Table6_GFS_codes_classification[#Data],COLUMNS($F:H)+3,FALSE),"Do not enter data")</f>
        <v>Do not enter data</v>
      </c>
      <c r="E30" s="350" t="str">
        <f>IFERROR(VLOOKUP(Government_revenues_table10[[#This Row],[Classification SFP]],[3]!Table6_GFS_codes_classification[#Data],COLUMNS($F:I)+3,FALSE),"Do not enter data")</f>
        <v>Do not enter data</v>
      </c>
      <c r="F30" s="348" t="s">
        <v>239</v>
      </c>
      <c r="G30" s="348" t="s">
        <v>493</v>
      </c>
      <c r="H30" s="348" t="s">
        <v>625</v>
      </c>
      <c r="I30" s="348" t="s">
        <v>475</v>
      </c>
      <c r="J30" s="352">
        <v>10446612058</v>
      </c>
      <c r="K30" s="352" t="s">
        <v>563</v>
      </c>
      <c r="P30" s="355"/>
      <c r="Q30" s="300"/>
      <c r="R30" s="356"/>
      <c r="S30" s="300"/>
      <c r="T30" s="356"/>
      <c r="U30" s="300"/>
    </row>
    <row r="31" spans="2:21" x14ac:dyDescent="0.35">
      <c r="B31" s="350" t="str">
        <f>IFERROR(VLOOKUP(Government_revenues_table10[[#This Row],[Classification SFP]],[3]!Table6_GFS_codes_classification[#Data],COLUMNS($F:F)+3,FALSE),"Do not enter data")</f>
        <v>Do not enter data</v>
      </c>
      <c r="C31" s="350" t="str">
        <f>IFERROR(VLOOKUP(Government_revenues_table10[[#This Row],[Classification SFP]],[3]!Table6_GFS_codes_classification[#Data],COLUMNS($F:G)+3,FALSE),"Do not enter data")</f>
        <v>Do not enter data</v>
      </c>
      <c r="D31" s="350" t="str">
        <f>IFERROR(VLOOKUP(Government_revenues_table10[[#This Row],[Classification SFP]],[3]!Table6_GFS_codes_classification[#Data],COLUMNS($F:H)+3,FALSE),"Do not enter data")</f>
        <v>Do not enter data</v>
      </c>
      <c r="E31" s="350" t="str">
        <f>IFERROR(VLOOKUP(Government_revenues_table10[[#This Row],[Classification SFP]],[3]!Table6_GFS_codes_classification[#Data],COLUMNS($F:I)+3,FALSE),"Do not enter data")</f>
        <v>Do not enter data</v>
      </c>
      <c r="F31" s="348" t="s">
        <v>239</v>
      </c>
      <c r="G31" s="348" t="s">
        <v>493</v>
      </c>
      <c r="H31" s="348" t="s">
        <v>634</v>
      </c>
      <c r="I31" s="348" t="s">
        <v>476</v>
      </c>
      <c r="J31" s="352">
        <v>1967204200</v>
      </c>
      <c r="K31" s="352" t="s">
        <v>563</v>
      </c>
      <c r="P31" s="481"/>
      <c r="Q31" s="481"/>
      <c r="R31" s="481"/>
      <c r="S31" s="481"/>
      <c r="T31" s="481"/>
      <c r="U31" s="481"/>
    </row>
    <row r="32" spans="2:21" x14ac:dyDescent="0.35">
      <c r="B32" s="353" t="str">
        <f>IFERROR(VLOOKUP(Government_revenues_table10[[#This Row],[Classification SFP]],[3]!Table6_GFS_codes_classification[#Data],COLUMNS($F:F)+3,FALSE),"Do not enter data")</f>
        <v>Do not enter data</v>
      </c>
      <c r="C32" s="353" t="str">
        <f>IFERROR(VLOOKUP(Government_revenues_table10[[#This Row],[Classification SFP]],[3]!Table6_GFS_codes_classification[#Data],COLUMNS($F:G)+3,FALSE),"Do not enter data")</f>
        <v>Do not enter data</v>
      </c>
      <c r="D32" s="353" t="str">
        <f>IFERROR(VLOOKUP(Government_revenues_table10[[#This Row],[Classification SFP]],[3]!Table6_GFS_codes_classification[#Data],COLUMNS($F:H)+3,FALSE),"Do not enter data")</f>
        <v>Do not enter data</v>
      </c>
      <c r="E32" s="353" t="str">
        <f>IFERROR(VLOOKUP(Government_revenues_table10[[#This Row],[Classification SFP]],[3]!Table6_GFS_codes_classification[#Data],COLUMNS($F:I)+3,FALSE),"Do not enter data")</f>
        <v>Do not enter data</v>
      </c>
      <c r="F32" s="348" t="s">
        <v>239</v>
      </c>
      <c r="G32" s="348" t="s">
        <v>493</v>
      </c>
      <c r="H32" s="348" t="s">
        <v>635</v>
      </c>
      <c r="I32" s="348" t="s">
        <v>476</v>
      </c>
      <c r="J32" s="352">
        <v>1870000000</v>
      </c>
      <c r="K32" s="352" t="s">
        <v>563</v>
      </c>
    </row>
    <row r="33" spans="2:11" x14ac:dyDescent="0.35">
      <c r="B33" s="350" t="str">
        <f>IFERROR(VLOOKUP(Government_revenues_table10[[#This Row],[Classification SFP]],[3]!Table6_GFS_codes_classification[#Data],COLUMNS($F:F)+3,FALSE),"Do not enter data")</f>
        <v>Do not enter data</v>
      </c>
      <c r="C33" s="350" t="str">
        <f>IFERROR(VLOOKUP(Government_revenues_table10[[#This Row],[Classification SFP]],[3]!Table6_GFS_codes_classification[#Data],COLUMNS($F:G)+3,FALSE),"Do not enter data")</f>
        <v>Do not enter data</v>
      </c>
      <c r="D33" s="350" t="str">
        <f>IFERROR(VLOOKUP(Government_revenues_table10[[#This Row],[Classification SFP]],[3]!Table6_GFS_codes_classification[#Data],COLUMNS($F:H)+3,FALSE),"Do not enter data")</f>
        <v>Do not enter data</v>
      </c>
      <c r="E33" s="350" t="str">
        <f>IFERROR(VLOOKUP(Government_revenues_table10[[#This Row],[Classification SFP]],[3]!Table6_GFS_codes_classification[#Data],COLUMNS($F:I)+3,FALSE),"Do not enter data")</f>
        <v>Do not enter data</v>
      </c>
      <c r="F33" s="348" t="s">
        <v>606</v>
      </c>
      <c r="G33" s="357" t="s">
        <v>493</v>
      </c>
      <c r="H33" s="348" t="s">
        <v>641</v>
      </c>
      <c r="I33" s="348" t="s">
        <v>463</v>
      </c>
      <c r="J33" s="352">
        <v>60350591</v>
      </c>
      <c r="K33" s="352" t="s">
        <v>563</v>
      </c>
    </row>
    <row r="34" spans="2:11" x14ac:dyDescent="0.35">
      <c r="B34" s="353"/>
      <c r="C34" s="353"/>
      <c r="D34" s="353"/>
      <c r="E34" s="353"/>
      <c r="F34" s="348" t="s">
        <v>606</v>
      </c>
      <c r="G34" s="348" t="s">
        <v>493</v>
      </c>
      <c r="H34" s="348" t="s">
        <v>607</v>
      </c>
      <c r="I34" s="348" t="s">
        <v>463</v>
      </c>
      <c r="J34" s="352">
        <v>381914106195</v>
      </c>
      <c r="K34" s="352" t="s">
        <v>563</v>
      </c>
    </row>
    <row r="35" spans="2:11" x14ac:dyDescent="0.35">
      <c r="B35" s="353"/>
      <c r="C35" s="353"/>
      <c r="D35" s="353"/>
      <c r="E35" s="353"/>
      <c r="F35" s="348" t="s">
        <v>596</v>
      </c>
      <c r="G35" s="348" t="s">
        <v>493</v>
      </c>
      <c r="H35" s="348" t="s">
        <v>612</v>
      </c>
      <c r="I35" s="348" t="s">
        <v>463</v>
      </c>
      <c r="J35" s="352">
        <v>176046344558</v>
      </c>
      <c r="K35" s="352" t="s">
        <v>563</v>
      </c>
    </row>
    <row r="36" spans="2:11" x14ac:dyDescent="0.35">
      <c r="B36" s="350" t="str">
        <f>IFERROR(VLOOKUP(Government_revenues_table10[[#This Row],[Classification SFP]],[3]!Table6_GFS_codes_classification[#Data],COLUMNS($F:F)+3,FALSE),"Do not enter data")</f>
        <v>Do not enter data</v>
      </c>
      <c r="C36" s="350" t="str">
        <f>IFERROR(VLOOKUP(Government_revenues_table10[[#This Row],[Classification SFP]],[3]!Table6_GFS_codes_classification[#Data],COLUMNS($F:G)+3,FALSE),"Do not enter data")</f>
        <v>Do not enter data</v>
      </c>
      <c r="D36" s="350" t="str">
        <f>IFERROR(VLOOKUP(Government_revenues_table10[[#This Row],[Classification SFP]],[3]!Table6_GFS_codes_classification[#Data],COLUMNS($F:H)+3,FALSE),"Do not enter data")</f>
        <v>Do not enter data</v>
      </c>
      <c r="E36" s="350" t="str">
        <f>IFERROR(VLOOKUP(Government_revenues_table10[[#This Row],[Classification SFP]],[3]!Table6_GFS_codes_classification[#Data],COLUMNS($F:I)+3,FALSE),"Do not enter data")</f>
        <v>Do not enter data</v>
      </c>
      <c r="F36" s="348" t="s">
        <v>596</v>
      </c>
      <c r="G36" s="348" t="s">
        <v>493</v>
      </c>
      <c r="H36" s="348" t="s">
        <v>597</v>
      </c>
      <c r="I36" s="348" t="s">
        <v>463</v>
      </c>
      <c r="J36" s="352">
        <v>692883711404</v>
      </c>
      <c r="K36" s="352" t="s">
        <v>563</v>
      </c>
    </row>
    <row r="37" spans="2:11" x14ac:dyDescent="0.35">
      <c r="B37" s="350" t="str">
        <f>IFERROR(VLOOKUP(Government_revenues_table10[[#This Row],[Classification SFP]],[3]!Table6_GFS_codes_classification[#Data],COLUMNS($F:F)+3,FALSE),"Do not enter data")</f>
        <v>Do not enter data</v>
      </c>
      <c r="C37" s="350" t="str">
        <f>IFERROR(VLOOKUP(Government_revenues_table10[[#This Row],[Classification SFP]],[3]!Table6_GFS_codes_classification[#Data],COLUMNS($F:G)+3,FALSE),"Do not enter data")</f>
        <v>Do not enter data</v>
      </c>
      <c r="D37" s="350" t="str">
        <f>IFERROR(VLOOKUP(Government_revenues_table10[[#This Row],[Classification SFP]],[3]!Table6_GFS_codes_classification[#Data],COLUMNS($F:H)+3,FALSE),"Do not enter data")</f>
        <v>Do not enter data</v>
      </c>
      <c r="E37" s="350" t="str">
        <f>IFERROR(VLOOKUP(Government_revenues_table10[[#This Row],[Classification SFP]],[3]!Table6_GFS_codes_classification[#Data],COLUMNS($F:I)+3,FALSE),"Do not enter data")</f>
        <v>Do not enter data</v>
      </c>
      <c r="F37" s="348" t="s">
        <v>596</v>
      </c>
      <c r="G37" s="348" t="s">
        <v>493</v>
      </c>
      <c r="H37" s="348" t="s">
        <v>631</v>
      </c>
      <c r="I37" s="348" t="s">
        <v>463</v>
      </c>
      <c r="J37" s="352">
        <v>2376807092</v>
      </c>
      <c r="K37" s="352" t="s">
        <v>563</v>
      </c>
    </row>
    <row r="38" spans="2:11" x14ac:dyDescent="0.35">
      <c r="B38" s="350" t="str">
        <f>IFERROR(VLOOKUP(Government_revenues_table10[[#This Row],[Classification SFP]],[3]!Table6_GFS_codes_classification[#Data],COLUMNS($F:F)+3,FALSE),"Do not enter data")</f>
        <v>Do not enter data</v>
      </c>
      <c r="C38" s="350" t="str">
        <f>IFERROR(VLOOKUP(Government_revenues_table10[[#This Row],[Classification SFP]],[3]!Table6_GFS_codes_classification[#Data],COLUMNS($F:G)+3,FALSE),"Do not enter data")</f>
        <v>Do not enter data</v>
      </c>
      <c r="D38" s="350" t="str">
        <f>IFERROR(VLOOKUP(Government_revenues_table10[[#This Row],[Classification SFP]],[3]!Table6_GFS_codes_classification[#Data],COLUMNS($F:H)+3,FALSE),"Do not enter data")</f>
        <v>Do not enter data</v>
      </c>
      <c r="E38" s="350" t="str">
        <f>IFERROR(VLOOKUP(Government_revenues_table10[[#This Row],[Classification SFP]],[3]!Table6_GFS_codes_classification[#Data],COLUMNS($F:I)+3,FALSE),"Do not enter data")</f>
        <v>Do not enter data</v>
      </c>
      <c r="F38" s="348" t="s">
        <v>613</v>
      </c>
      <c r="G38" s="348" t="s">
        <v>493</v>
      </c>
      <c r="H38" s="348" t="s">
        <v>614</v>
      </c>
      <c r="I38" s="348" t="s">
        <v>463</v>
      </c>
      <c r="J38" s="352">
        <v>142586922177</v>
      </c>
      <c r="K38" s="352" t="s">
        <v>563</v>
      </c>
    </row>
    <row r="39" spans="2:11" x14ac:dyDescent="0.35">
      <c r="B39" s="353"/>
      <c r="C39" s="353"/>
      <c r="D39" s="353"/>
      <c r="E39" s="353"/>
      <c r="F39" s="348" t="s">
        <v>613</v>
      </c>
      <c r="G39" s="348" t="s">
        <v>493</v>
      </c>
      <c r="H39" s="348" t="s">
        <v>615</v>
      </c>
      <c r="I39" s="348" t="s">
        <v>463</v>
      </c>
      <c r="J39" s="352">
        <v>99167675797</v>
      </c>
      <c r="K39" s="352" t="s">
        <v>563</v>
      </c>
    </row>
    <row r="40" spans="2:11" x14ac:dyDescent="0.35">
      <c r="B40" s="350" t="str">
        <f>IFERROR(VLOOKUP(Government_revenues_table10[[#This Row],[Classification SFP]],[3]!Table6_GFS_codes_classification[#Data],COLUMNS($F:F)+3,FALSE),"Do not enter data")</f>
        <v>Do not enter data</v>
      </c>
      <c r="C40" s="350" t="str">
        <f>IFERROR(VLOOKUP(Government_revenues_table10[[#This Row],[Classification SFP]],[3]!Table6_GFS_codes_classification[#Data],COLUMNS($F:G)+3,FALSE),"Do not enter data")</f>
        <v>Do not enter data</v>
      </c>
      <c r="D40" s="350" t="str">
        <f>IFERROR(VLOOKUP(Government_revenues_table10[[#This Row],[Classification SFP]],[3]!Table6_GFS_codes_classification[#Data],COLUMNS($F:H)+3,FALSE),"Do not enter data")</f>
        <v>Do not enter data</v>
      </c>
      <c r="E40" s="350" t="str">
        <f>IFERROR(VLOOKUP(Government_revenues_table10[[#This Row],[Classification SFP]],[3]!Table6_GFS_codes_classification[#Data],COLUMNS($F:I)+3,FALSE),"Do not enter data")</f>
        <v>Do not enter data</v>
      </c>
      <c r="F40" s="348" t="s">
        <v>613</v>
      </c>
      <c r="G40" s="357" t="s">
        <v>493</v>
      </c>
      <c r="H40" s="348" t="s">
        <v>633</v>
      </c>
      <c r="I40" s="348" t="s">
        <v>463</v>
      </c>
      <c r="J40" s="352">
        <v>2227871107</v>
      </c>
      <c r="K40" s="352" t="s">
        <v>563</v>
      </c>
    </row>
    <row r="41" spans="2:11" x14ac:dyDescent="0.35">
      <c r="B41" s="350" t="str">
        <f>IFERROR(VLOOKUP(Government_revenues_table10[[#This Row],[Classification SFP]],[3]!Table6_GFS_codes_classification[#Data],COLUMNS($F:F)+3,FALSE),"Do not enter data")</f>
        <v>Do not enter data</v>
      </c>
      <c r="C41" s="350" t="str">
        <f>IFERROR(VLOOKUP(Government_revenues_table10[[#This Row],[Classification SFP]],[3]!Table6_GFS_codes_classification[#Data],COLUMNS($F:G)+3,FALSE),"Do not enter data")</f>
        <v>Do not enter data</v>
      </c>
      <c r="D41" s="350" t="str">
        <f>IFERROR(VLOOKUP(Government_revenues_table10[[#This Row],[Classification SFP]],[3]!Table6_GFS_codes_classification[#Data],COLUMNS($F:H)+3,FALSE),"Do not enter data")</f>
        <v>Do not enter data</v>
      </c>
      <c r="E41" s="350" t="str">
        <f>IFERROR(VLOOKUP(Government_revenues_table10[[#This Row],[Classification SFP]],[3]!Table6_GFS_codes_classification[#Data],COLUMNS($F:I)+3,FALSE),"Do not enter data")</f>
        <v>Do not enter data</v>
      </c>
      <c r="F41" s="348" t="s">
        <v>639</v>
      </c>
      <c r="G41" s="348" t="s">
        <v>493</v>
      </c>
      <c r="H41" s="348" t="s">
        <v>640</v>
      </c>
      <c r="I41" s="348" t="s">
        <v>463</v>
      </c>
      <c r="J41" s="352">
        <v>402751180</v>
      </c>
      <c r="K41" s="352" t="s">
        <v>563</v>
      </c>
    </row>
    <row r="42" spans="2:11" x14ac:dyDescent="0.35">
      <c r="B42" s="350" t="str">
        <f>IFERROR(VLOOKUP(Government_revenues_table10[[#This Row],[Classification SFP]],[3]!Table6_GFS_codes_classification[#Data],COLUMNS($F:F)+3,FALSE),"Do not enter data")</f>
        <v>Do not enter data</v>
      </c>
      <c r="C42" s="350" t="str">
        <f>IFERROR(VLOOKUP(Government_revenues_table10[[#This Row],[Classification SFP]],[3]!Table6_GFS_codes_classification[#Data],COLUMNS($F:G)+3,FALSE),"Do not enter data")</f>
        <v>Do not enter data</v>
      </c>
      <c r="D42" s="350" t="str">
        <f>IFERROR(VLOOKUP(Government_revenues_table10[[#This Row],[Classification SFP]],[3]!Table6_GFS_codes_classification[#Data],COLUMNS($F:H)+3,FALSE),"Do not enter data")</f>
        <v>Do not enter data</v>
      </c>
      <c r="E42" s="350" t="str">
        <f>IFERROR(VLOOKUP(Government_revenues_table10[[#This Row],[Classification SFP]],[3]!Table6_GFS_codes_classification[#Data],COLUMNS($F:I)+3,FALSE),"Do not enter data")</f>
        <v>Do not enter data</v>
      </c>
      <c r="F42" s="348" t="s">
        <v>782</v>
      </c>
      <c r="G42" s="357" t="s">
        <v>493</v>
      </c>
      <c r="H42" s="348" t="s">
        <v>783</v>
      </c>
      <c r="I42" s="348" t="s">
        <v>468</v>
      </c>
      <c r="J42" s="352">
        <v>27047041775</v>
      </c>
      <c r="K42" s="352" t="s">
        <v>563</v>
      </c>
    </row>
    <row r="43" spans="2:11" x14ac:dyDescent="0.35">
      <c r="B43" s="353"/>
      <c r="C43" s="353"/>
      <c r="D43" s="353"/>
      <c r="E43" s="353"/>
      <c r="F43" s="348" t="s">
        <v>619</v>
      </c>
      <c r="G43" s="348" t="s">
        <v>493</v>
      </c>
      <c r="H43" s="348" t="s">
        <v>620</v>
      </c>
      <c r="I43" s="348" t="s">
        <v>467</v>
      </c>
      <c r="J43" s="352">
        <v>60855843994</v>
      </c>
      <c r="K43" s="352" t="s">
        <v>563</v>
      </c>
    </row>
    <row r="44" spans="2:11" x14ac:dyDescent="0.35">
      <c r="B44" s="350" t="str">
        <f>IFERROR(VLOOKUP(Government_revenues_table10[[#This Row],[Classification SFP]],[3]!Table6_GFS_codes_classification[#Data],COLUMNS($F:F)+3,FALSE),"Do not enter data")</f>
        <v>Do not enter data</v>
      </c>
      <c r="C44" s="350" t="str">
        <f>IFERROR(VLOOKUP(Government_revenues_table10[[#This Row],[Classification SFP]],[3]!Table6_GFS_codes_classification[#Data],COLUMNS($F:G)+3,FALSE),"Do not enter data")</f>
        <v>Do not enter data</v>
      </c>
      <c r="D44" s="350" t="str">
        <f>IFERROR(VLOOKUP(Government_revenues_table10[[#This Row],[Classification SFP]],[3]!Table6_GFS_codes_classification[#Data],COLUMNS($F:H)+3,FALSE),"Do not enter data")</f>
        <v>Do not enter data</v>
      </c>
      <c r="E44" s="350" t="str">
        <f>IFERROR(VLOOKUP(Government_revenues_table10[[#This Row],[Classification SFP]],[3]!Table6_GFS_codes_classification[#Data],COLUMNS($F:I)+3,FALSE),"Do not enter data")</f>
        <v>Do not enter data</v>
      </c>
      <c r="F44" s="348" t="s">
        <v>604</v>
      </c>
      <c r="G44" s="348" t="s">
        <v>493</v>
      </c>
      <c r="H44" s="348" t="s">
        <v>605</v>
      </c>
      <c r="I44" s="348" t="s">
        <v>467</v>
      </c>
      <c r="J44" s="352">
        <v>438519945180</v>
      </c>
      <c r="K44" s="352" t="s">
        <v>563</v>
      </c>
    </row>
    <row r="45" spans="2:11" x14ac:dyDescent="0.35">
      <c r="B45" s="353"/>
      <c r="C45" s="353"/>
      <c r="D45" s="353"/>
      <c r="E45" s="353"/>
      <c r="F45" s="348" t="s">
        <v>604</v>
      </c>
      <c r="G45" s="348" t="s">
        <v>493</v>
      </c>
      <c r="H45" s="348" t="s">
        <v>626</v>
      </c>
      <c r="I45" s="348" t="s">
        <v>472</v>
      </c>
      <c r="J45" s="352">
        <v>4440968287</v>
      </c>
      <c r="K45" s="352" t="s">
        <v>563</v>
      </c>
    </row>
    <row r="46" spans="2:11" x14ac:dyDescent="0.35">
      <c r="B46" s="353"/>
      <c r="C46" s="353"/>
      <c r="D46" s="353"/>
      <c r="E46" s="353"/>
      <c r="F46" s="348" t="s">
        <v>604</v>
      </c>
      <c r="G46" s="348" t="s">
        <v>493</v>
      </c>
      <c r="H46" s="348" t="s">
        <v>638</v>
      </c>
      <c r="I46" s="348" t="s">
        <v>472</v>
      </c>
      <c r="J46" s="352">
        <v>1028392732</v>
      </c>
      <c r="K46" s="352" t="s">
        <v>563</v>
      </c>
    </row>
    <row r="47" spans="2:11" x14ac:dyDescent="0.35">
      <c r="B47" s="350" t="str">
        <f>IFERROR(VLOOKUP(Government_revenues_table10[[#This Row],[Classification SFP]],[3]!Table6_GFS_codes_classification[#Data],COLUMNS($F:F)+3,FALSE),"Do not enter data")</f>
        <v>Do not enter data</v>
      </c>
      <c r="C47" s="350" t="str">
        <f>IFERROR(VLOOKUP(Government_revenues_table10[[#This Row],[Classification SFP]],[3]!Table6_GFS_codes_classification[#Data],COLUMNS($F:G)+3,FALSE),"Do not enter data")</f>
        <v>Do not enter data</v>
      </c>
      <c r="D47" s="350" t="str">
        <f>IFERROR(VLOOKUP(Government_revenues_table10[[#This Row],[Classification SFP]],[3]!Table6_GFS_codes_classification[#Data],COLUMNS($F:H)+3,FALSE),"Do not enter data")</f>
        <v>Do not enter data</v>
      </c>
      <c r="E47" s="350" t="str">
        <f>IFERROR(VLOOKUP(Government_revenues_table10[[#This Row],[Classification SFP]],[3]!Table6_GFS_codes_classification[#Data],COLUMNS($F:I)+3,FALSE),"Do not enter data")</f>
        <v>Do not enter data</v>
      </c>
      <c r="F47" s="348" t="s">
        <v>784</v>
      </c>
      <c r="G47" s="357" t="s">
        <v>493</v>
      </c>
      <c r="H47" s="348" t="s">
        <v>785</v>
      </c>
      <c r="I47" s="348" t="s">
        <v>469</v>
      </c>
      <c r="J47" s="352">
        <v>6015692500</v>
      </c>
      <c r="K47" s="352" t="s">
        <v>563</v>
      </c>
    </row>
    <row r="48" spans="2:11" x14ac:dyDescent="0.35">
      <c r="B48" s="350" t="str">
        <f>IFERROR(VLOOKUP(Government_revenues_table10[[#This Row],[Classification SFP]],[3]!Table6_GFS_codes_classification[#Data],COLUMNS($F:F)+3,FALSE),"Do not enter data")</f>
        <v>Do not enter data</v>
      </c>
      <c r="C48" s="350" t="str">
        <f>IFERROR(VLOOKUP(Government_revenues_table10[[#This Row],[Classification SFP]],[3]!Table6_GFS_codes_classification[#Data],COLUMNS($F:G)+3,FALSE),"Do not enter data")</f>
        <v>Do not enter data</v>
      </c>
      <c r="D48" s="350" t="str">
        <f>IFERROR(VLOOKUP(Government_revenues_table10[[#This Row],[Classification SFP]],[3]!Table6_GFS_codes_classification[#Data],COLUMNS($F:H)+3,FALSE),"Do not enter data")</f>
        <v>Do not enter data</v>
      </c>
      <c r="E48" s="350" t="str">
        <f>IFERROR(VLOOKUP(Government_revenues_table10[[#This Row],[Classification SFP]],[3]!Table6_GFS_codes_classification[#Data],COLUMNS($F:I)+3,FALSE),"Do not enter data")</f>
        <v>Do not enter data</v>
      </c>
      <c r="F48" s="348" t="s">
        <v>599</v>
      </c>
      <c r="G48" s="357" t="s">
        <v>493</v>
      </c>
      <c r="H48" s="348" t="s">
        <v>601</v>
      </c>
      <c r="I48" s="348" t="s">
        <v>463</v>
      </c>
      <c r="J48" s="352">
        <v>632927595414</v>
      </c>
      <c r="K48" s="352" t="s">
        <v>563</v>
      </c>
    </row>
    <row r="49" spans="2:11" x14ac:dyDescent="0.35">
      <c r="B49" s="350" t="str">
        <f>IFERROR(VLOOKUP(Government_revenues_table10[[#This Row],[Classification SFP]],[3]!Table6_GFS_codes_classification[#Data],COLUMNS($F:F)+3,FALSE),"Do not enter data")</f>
        <v>Do not enter data</v>
      </c>
      <c r="C49" s="350" t="str">
        <f>IFERROR(VLOOKUP(Government_revenues_table10[[#This Row],[Classification SFP]],[3]!Table6_GFS_codes_classification[#Data],COLUMNS($F:G)+3,FALSE),"Do not enter data")</f>
        <v>Do not enter data</v>
      </c>
      <c r="D49" s="350" t="str">
        <f>IFERROR(VLOOKUP(Government_revenues_table10[[#This Row],[Classification SFP]],[3]!Table6_GFS_codes_classification[#Data],COLUMNS($F:H)+3,FALSE),"Do not enter data")</f>
        <v>Do not enter data</v>
      </c>
      <c r="E49" s="350" t="str">
        <f>IFERROR(VLOOKUP(Government_revenues_table10[[#This Row],[Classification SFP]],[3]!Table6_GFS_codes_classification[#Data],COLUMNS($F:I)+3,FALSE),"Do not enter data")</f>
        <v>Do not enter data</v>
      </c>
      <c r="F49" s="348" t="s">
        <v>599</v>
      </c>
      <c r="G49" s="357" t="s">
        <v>493</v>
      </c>
      <c r="H49" s="348" t="s">
        <v>611</v>
      </c>
      <c r="I49" s="348" t="s">
        <v>466</v>
      </c>
      <c r="J49" s="352">
        <v>188816974170</v>
      </c>
      <c r="K49" s="352" t="s">
        <v>563</v>
      </c>
    </row>
    <row r="50" spans="2:11" x14ac:dyDescent="0.35">
      <c r="B50" s="353"/>
      <c r="C50" s="353"/>
      <c r="D50" s="353"/>
      <c r="E50" s="353"/>
      <c r="F50" s="348" t="s">
        <v>599</v>
      </c>
      <c r="G50" s="348" t="s">
        <v>493</v>
      </c>
      <c r="H50" s="348" t="s">
        <v>600</v>
      </c>
      <c r="I50" s="348" t="s">
        <v>466</v>
      </c>
      <c r="J50" s="352">
        <v>653053547795</v>
      </c>
      <c r="K50" s="352" t="s">
        <v>563</v>
      </c>
    </row>
    <row r="51" spans="2:11" x14ac:dyDescent="0.35">
      <c r="B51" s="353"/>
      <c r="C51" s="353"/>
      <c r="D51" s="353"/>
      <c r="E51" s="353"/>
      <c r="F51" s="348" t="s">
        <v>599</v>
      </c>
      <c r="G51" s="348" t="s">
        <v>493</v>
      </c>
      <c r="H51" s="348" t="s">
        <v>627</v>
      </c>
      <c r="I51" s="348" t="s">
        <v>476</v>
      </c>
      <c r="J51" s="352">
        <v>4146821078</v>
      </c>
      <c r="K51" s="352" t="s">
        <v>563</v>
      </c>
    </row>
    <row r="52" spans="2:11" x14ac:dyDescent="0.35">
      <c r="B52" s="353"/>
      <c r="C52" s="353"/>
      <c r="D52" s="353"/>
      <c r="E52" s="353"/>
      <c r="F52" s="348" t="s">
        <v>599</v>
      </c>
      <c r="G52" s="348" t="s">
        <v>493</v>
      </c>
      <c r="H52" s="348" t="s">
        <v>629</v>
      </c>
      <c r="I52" s="348" t="s">
        <v>478</v>
      </c>
      <c r="J52" s="352">
        <v>3030301080</v>
      </c>
      <c r="K52" s="352" t="s">
        <v>563</v>
      </c>
    </row>
    <row r="53" spans="2:11" x14ac:dyDescent="0.35">
      <c r="B53" s="353"/>
      <c r="C53" s="353"/>
      <c r="D53" s="353"/>
      <c r="E53" s="353"/>
      <c r="F53" s="348" t="s">
        <v>786</v>
      </c>
      <c r="G53" s="348" t="s">
        <v>493</v>
      </c>
      <c r="H53" s="348" t="s">
        <v>787</v>
      </c>
      <c r="I53" s="348" t="s">
        <v>469</v>
      </c>
      <c r="J53" s="352">
        <v>101823423050</v>
      </c>
      <c r="K53" s="352" t="s">
        <v>563</v>
      </c>
    </row>
    <row r="54" spans="2:11" x14ac:dyDescent="0.35">
      <c r="B54" s="353"/>
      <c r="C54" s="353"/>
      <c r="D54" s="353"/>
      <c r="E54" s="353"/>
      <c r="F54" s="348" t="s">
        <v>786</v>
      </c>
      <c r="G54" s="348" t="s">
        <v>493</v>
      </c>
      <c r="H54" s="348" t="s">
        <v>788</v>
      </c>
      <c r="I54" s="348" t="s">
        <v>474</v>
      </c>
      <c r="J54" s="352">
        <v>21264833837</v>
      </c>
      <c r="K54" s="352" t="s">
        <v>563</v>
      </c>
    </row>
    <row r="55" spans="2:11" x14ac:dyDescent="0.35">
      <c r="B55" s="353"/>
      <c r="C55" s="353"/>
      <c r="D55" s="353"/>
      <c r="E55" s="353"/>
      <c r="F55" s="348" t="s">
        <v>616</v>
      </c>
      <c r="G55" s="348" t="s">
        <v>493</v>
      </c>
      <c r="H55" s="348" t="s">
        <v>617</v>
      </c>
      <c r="I55" s="348" t="s">
        <v>470</v>
      </c>
      <c r="J55" s="352">
        <v>90505829697</v>
      </c>
      <c r="K55" s="352" t="s">
        <v>563</v>
      </c>
    </row>
    <row r="56" spans="2:11" x14ac:dyDescent="0.35">
      <c r="B56" s="353"/>
      <c r="C56" s="353"/>
      <c r="D56" s="353"/>
      <c r="E56" s="353"/>
      <c r="F56" s="348" t="s">
        <v>616</v>
      </c>
      <c r="G56" s="348" t="s">
        <v>493</v>
      </c>
      <c r="H56" s="348" t="s">
        <v>630</v>
      </c>
      <c r="I56" s="348" t="s">
        <v>479</v>
      </c>
      <c r="J56" s="352">
        <v>2564450077</v>
      </c>
      <c r="K56" s="352" t="s">
        <v>563</v>
      </c>
    </row>
    <row r="57" spans="2:11" x14ac:dyDescent="0.35">
      <c r="B57" s="353"/>
      <c r="C57" s="353"/>
      <c r="D57" s="353"/>
      <c r="E57" s="353"/>
      <c r="F57" s="348" t="s">
        <v>616</v>
      </c>
      <c r="G57" s="348" t="s">
        <v>493</v>
      </c>
      <c r="H57" s="348" t="s">
        <v>636</v>
      </c>
      <c r="I57" s="348" t="s">
        <v>470</v>
      </c>
      <c r="J57" s="352">
        <v>1311327449</v>
      </c>
      <c r="K57" s="352" t="s">
        <v>563</v>
      </c>
    </row>
    <row r="58" spans="2:11" x14ac:dyDescent="0.35">
      <c r="B58" s="350"/>
      <c r="C58" s="350"/>
      <c r="D58" s="350"/>
      <c r="E58" s="350"/>
      <c r="F58" s="358"/>
      <c r="J58" s="352"/>
      <c r="K58" s="352"/>
    </row>
    <row r="59" spans="2:11" ht="14.5" thickBot="1" x14ac:dyDescent="0.4"/>
    <row r="60" spans="2:11" ht="16.5" thickBot="1" x14ac:dyDescent="0.4">
      <c r="I60" s="359" t="s">
        <v>642</v>
      </c>
      <c r="J60" s="360">
        <f>SUMIF(Government_revenues_table10[Devise],"USD",Government_revenues_table10[Valeur des revenus])+(IFERROR(SUMIF(Government_revenues_table10[Devise],"&lt;&gt;USD",Government_revenues_table10[Valeur des revenus])/'[3]Partie 1 - Présentation'!$E$51,0))</f>
        <v>522273175.08196831</v>
      </c>
      <c r="K60" s="361"/>
    </row>
    <row r="61" spans="2:11" ht="14.5" thickBot="1" x14ac:dyDescent="0.4">
      <c r="J61" s="362"/>
    </row>
    <row r="62" spans="2:11" ht="16.5" thickBot="1" x14ac:dyDescent="0.4">
      <c r="I62" s="359" t="str">
        <f>"Total en "&amp;'[3]Partie 1 - Présentation'!$E$50</f>
        <v>Total en GNF</v>
      </c>
      <c r="J62" s="360">
        <f>IF('[3]Partie 1 - Présentation'!$E$50="USD",0,SUMIF(Government_revenues_table10[Devise],'[3]Partie 1 - Présentation'!$E$50,Government_revenues_table10[Valeur des revenus]))+(IFERROR(SUMIF(Government_revenues_table10[Devise],"USD",Government_revenues_table10[Valeur des revenus])*'[3]Partie 1 - Présentation'!$E$51,0))</f>
        <v>4708647819123</v>
      </c>
      <c r="K62" s="361"/>
    </row>
    <row r="65" spans="6:11" x14ac:dyDescent="0.35">
      <c r="J65" s="363"/>
    </row>
    <row r="66" spans="6:11" ht="22.5" x14ac:dyDescent="0.35">
      <c r="F66" s="364" t="s">
        <v>643</v>
      </c>
      <c r="G66" s="346"/>
      <c r="H66" s="346"/>
      <c r="I66" s="346"/>
      <c r="J66" s="346"/>
      <c r="K66" s="346"/>
    </row>
    <row r="67" spans="6:11" x14ac:dyDescent="0.35">
      <c r="F67" s="365" t="s">
        <v>644</v>
      </c>
      <c r="G67" s="365"/>
      <c r="H67" s="365"/>
      <c r="I67" s="365"/>
      <c r="J67" s="366"/>
      <c r="K67" s="366"/>
    </row>
    <row r="68" spans="6:11" x14ac:dyDescent="0.35">
      <c r="F68" s="365"/>
      <c r="G68" s="365"/>
      <c r="H68" s="365"/>
      <c r="I68" s="365"/>
      <c r="J68" s="366"/>
      <c r="K68" s="366"/>
    </row>
    <row r="69" spans="6:11" x14ac:dyDescent="0.35">
      <c r="F69" s="365"/>
      <c r="G69" s="365"/>
      <c r="H69" s="365"/>
      <c r="I69" s="365"/>
      <c r="J69" s="366"/>
      <c r="K69" s="366"/>
    </row>
    <row r="70" spans="6:11" x14ac:dyDescent="0.35">
      <c r="F70" s="365" t="s">
        <v>645</v>
      </c>
      <c r="G70" s="365" t="s">
        <v>242</v>
      </c>
      <c r="H70" s="365"/>
      <c r="I70" s="365"/>
      <c r="J70" s="366"/>
      <c r="K70" s="366"/>
    </row>
    <row r="71" spans="6:11" x14ac:dyDescent="0.35">
      <c r="F71" s="365" t="s">
        <v>646</v>
      </c>
      <c r="G71" s="365" t="s">
        <v>647</v>
      </c>
      <c r="H71" s="365"/>
      <c r="I71" s="365"/>
      <c r="J71" s="366"/>
      <c r="K71" s="366"/>
    </row>
    <row r="72" spans="6:11" x14ac:dyDescent="0.35">
      <c r="F72" s="365"/>
      <c r="G72" s="367" t="s">
        <v>230</v>
      </c>
      <c r="H72" s="367" t="s">
        <v>594</v>
      </c>
      <c r="I72" s="367" t="s">
        <v>236</v>
      </c>
      <c r="J72" s="368" t="s">
        <v>237</v>
      </c>
      <c r="K72" s="369" t="s">
        <v>234</v>
      </c>
    </row>
    <row r="73" spans="6:11" x14ac:dyDescent="0.35">
      <c r="F73" s="365"/>
      <c r="G73" s="370" t="s">
        <v>58</v>
      </c>
      <c r="H73" s="370" t="s">
        <v>648</v>
      </c>
      <c r="I73" s="370" t="s">
        <v>227</v>
      </c>
      <c r="J73" s="371"/>
      <c r="K73" s="366" t="s">
        <v>649</v>
      </c>
    </row>
    <row r="74" spans="6:11" x14ac:dyDescent="0.35">
      <c r="F74" s="365"/>
      <c r="G74" s="365" t="s">
        <v>650</v>
      </c>
      <c r="H74" s="365" t="s">
        <v>651</v>
      </c>
      <c r="I74" s="365" t="s">
        <v>227</v>
      </c>
      <c r="J74" s="366"/>
      <c r="K74" s="372" t="s">
        <v>649</v>
      </c>
    </row>
    <row r="75" spans="6:11" ht="14.5" thickBot="1" x14ac:dyDescent="0.4">
      <c r="F75" s="365"/>
      <c r="G75" s="373" t="s">
        <v>241</v>
      </c>
      <c r="H75" s="373"/>
      <c r="I75" s="373"/>
      <c r="J75" s="374">
        <f>SUM(J73:J74)</f>
        <v>0</v>
      </c>
      <c r="K75" s="372" t="s">
        <v>649</v>
      </c>
    </row>
    <row r="76" spans="6:11" ht="14.5" thickTop="1" x14ac:dyDescent="0.35">
      <c r="F76" s="365" t="s">
        <v>652</v>
      </c>
      <c r="G76" s="365" t="s">
        <v>653</v>
      </c>
      <c r="H76" s="365"/>
      <c r="I76" s="365"/>
      <c r="J76" s="366"/>
      <c r="K76" s="366"/>
    </row>
    <row r="77" spans="6:11" x14ac:dyDescent="0.35">
      <c r="F77" s="365" t="s">
        <v>654</v>
      </c>
      <c r="G77" s="365" t="s">
        <v>653</v>
      </c>
      <c r="H77" s="365"/>
      <c r="I77" s="365"/>
      <c r="J77" s="366"/>
      <c r="K77" s="366"/>
    </row>
    <row r="78" spans="6:11" x14ac:dyDescent="0.35">
      <c r="F78" s="365" t="s">
        <v>655</v>
      </c>
      <c r="G78" s="365" t="s">
        <v>653</v>
      </c>
      <c r="H78" s="365"/>
      <c r="I78" s="365"/>
      <c r="J78" s="366"/>
      <c r="K78" s="366"/>
    </row>
    <row r="79" spans="6:11" x14ac:dyDescent="0.35">
      <c r="F79" s="365"/>
      <c r="G79" s="365"/>
      <c r="H79" s="365"/>
      <c r="I79" s="365"/>
      <c r="J79" s="366"/>
      <c r="K79" s="366"/>
    </row>
    <row r="80" spans="6:11" x14ac:dyDescent="0.35">
      <c r="F80" s="365"/>
      <c r="G80" s="365"/>
      <c r="H80" s="365"/>
      <c r="I80" s="365"/>
      <c r="J80" s="366"/>
      <c r="K80" s="366"/>
    </row>
    <row r="81" spans="2:11" x14ac:dyDescent="0.35">
      <c r="F81" s="365"/>
      <c r="G81" s="365"/>
      <c r="H81" s="365"/>
      <c r="I81" s="365"/>
      <c r="J81" s="366"/>
      <c r="K81" s="366"/>
    </row>
    <row r="82" spans="2:11" x14ac:dyDescent="0.35">
      <c r="F82" s="365"/>
      <c r="G82" s="365"/>
      <c r="H82" s="365"/>
      <c r="I82" s="365"/>
      <c r="J82" s="366"/>
      <c r="K82" s="366"/>
    </row>
    <row r="83" spans="2:11" x14ac:dyDescent="0.35">
      <c r="F83" s="365"/>
      <c r="G83" s="365"/>
      <c r="H83" s="365"/>
      <c r="I83" s="365"/>
      <c r="J83" s="366"/>
      <c r="K83" s="366"/>
    </row>
    <row r="84" spans="2:11" x14ac:dyDescent="0.35">
      <c r="F84" s="365"/>
      <c r="G84" s="365"/>
      <c r="H84" s="365"/>
      <c r="I84" s="365"/>
      <c r="J84" s="366"/>
      <c r="K84" s="366"/>
    </row>
    <row r="85" spans="2:11" ht="16" x14ac:dyDescent="0.35">
      <c r="F85" s="333"/>
      <c r="G85" s="333"/>
      <c r="H85" s="333"/>
      <c r="I85" s="333"/>
      <c r="J85" s="333"/>
      <c r="K85" s="333"/>
    </row>
    <row r="88" spans="2:11" ht="16.5" thickBot="1" x14ac:dyDescent="0.4">
      <c r="B88" s="375" t="s">
        <v>571</v>
      </c>
      <c r="C88" s="375"/>
      <c r="D88" s="375"/>
      <c r="E88" s="375"/>
      <c r="F88" s="375"/>
      <c r="G88" s="375"/>
      <c r="H88" s="375"/>
      <c r="I88" s="375"/>
      <c r="J88" s="375"/>
      <c r="K88" s="375"/>
    </row>
    <row r="89" spans="2:11" ht="16.5" thickBot="1" x14ac:dyDescent="0.4">
      <c r="B89" s="376" t="s">
        <v>572</v>
      </c>
      <c r="C89" s="376"/>
      <c r="D89" s="376"/>
      <c r="E89" s="376"/>
      <c r="F89" s="376"/>
      <c r="G89" s="376"/>
      <c r="H89" s="376"/>
      <c r="I89" s="376"/>
      <c r="J89" s="376"/>
      <c r="K89" s="376"/>
    </row>
    <row r="90" spans="2:11" ht="16.5" thickBot="1" x14ac:dyDescent="0.4">
      <c r="B90" s="377" t="s">
        <v>573</v>
      </c>
      <c r="C90" s="377"/>
      <c r="D90" s="377"/>
      <c r="E90" s="377"/>
      <c r="F90" s="377"/>
      <c r="G90" s="377"/>
      <c r="H90" s="377"/>
      <c r="I90" s="377"/>
      <c r="J90" s="377"/>
      <c r="K90" s="377"/>
    </row>
    <row r="91" spans="2:11" ht="16" x14ac:dyDescent="0.35">
      <c r="B91" s="378" t="s">
        <v>574</v>
      </c>
      <c r="C91" s="378"/>
      <c r="D91" s="378"/>
      <c r="E91" s="378"/>
      <c r="F91" s="378"/>
      <c r="G91" s="378"/>
      <c r="H91" s="378"/>
      <c r="I91" s="378"/>
      <c r="J91" s="378"/>
      <c r="K91" s="378"/>
    </row>
    <row r="92" spans="2:11" ht="16.5" thickBot="1" x14ac:dyDescent="0.4">
      <c r="B92" s="336"/>
      <c r="C92" s="336"/>
      <c r="D92" s="336"/>
      <c r="E92" s="336"/>
      <c r="F92" s="336"/>
      <c r="G92" s="336"/>
      <c r="H92" s="314"/>
      <c r="I92" s="314"/>
      <c r="J92" s="314"/>
      <c r="K92" s="314"/>
    </row>
    <row r="93" spans="2:11" ht="19" x14ac:dyDescent="0.35">
      <c r="F93" s="337" t="s">
        <v>575</v>
      </c>
      <c r="G93" s="300"/>
      <c r="H93" s="338"/>
      <c r="I93" s="300"/>
      <c r="J93" s="338"/>
      <c r="K93" s="338"/>
    </row>
    <row r="94" spans="2:11" ht="16" x14ac:dyDescent="0.35">
      <c r="F94" s="473" t="s">
        <v>576</v>
      </c>
      <c r="G94" s="473"/>
      <c r="H94" s="473"/>
      <c r="I94" s="300"/>
    </row>
    <row r="104" spans="14:14" x14ac:dyDescent="0.35">
      <c r="N104" s="379"/>
    </row>
    <row r="105" spans="14:14" x14ac:dyDescent="0.35">
      <c r="N105" s="379"/>
    </row>
    <row r="123" spans="2:14" s="300" customFormat="1" ht="16.5" thickBot="1" x14ac:dyDescent="0.4">
      <c r="B123" s="348"/>
      <c r="C123" s="348"/>
      <c r="D123" s="348"/>
      <c r="E123" s="348"/>
      <c r="F123" s="348"/>
      <c r="G123" s="348"/>
      <c r="H123" s="348"/>
      <c r="I123" s="348"/>
      <c r="J123" s="348"/>
      <c r="K123" s="348"/>
      <c r="L123" s="375"/>
      <c r="M123" s="375"/>
      <c r="N123" s="375"/>
    </row>
    <row r="124" spans="2:14" s="300" customFormat="1" ht="16.5" thickBot="1" x14ac:dyDescent="0.4">
      <c r="B124" s="348"/>
      <c r="C124" s="348"/>
      <c r="D124" s="348"/>
      <c r="E124" s="348"/>
      <c r="F124" s="348"/>
      <c r="G124" s="348"/>
      <c r="H124" s="348"/>
      <c r="I124" s="348"/>
      <c r="J124" s="348"/>
      <c r="K124" s="348"/>
      <c r="L124" s="376"/>
      <c r="M124" s="376"/>
      <c r="N124" s="376"/>
    </row>
    <row r="125" spans="2:14" s="300" customFormat="1" ht="16.5" thickBot="1" x14ac:dyDescent="0.4">
      <c r="B125" s="348"/>
      <c r="C125" s="348"/>
      <c r="D125" s="348"/>
      <c r="E125" s="348"/>
      <c r="F125" s="348"/>
      <c r="G125" s="348"/>
      <c r="H125" s="348"/>
      <c r="I125" s="348"/>
      <c r="J125" s="348"/>
      <c r="K125" s="348"/>
      <c r="L125" s="377"/>
      <c r="M125" s="377"/>
      <c r="N125" s="377"/>
    </row>
    <row r="126" spans="2:14" s="300" customFormat="1" ht="16" x14ac:dyDescent="0.35">
      <c r="B126" s="348"/>
      <c r="C126" s="348"/>
      <c r="D126" s="348"/>
      <c r="E126" s="348"/>
      <c r="F126" s="348"/>
      <c r="G126" s="348"/>
      <c r="H126" s="348"/>
      <c r="I126" s="348"/>
      <c r="J126" s="348"/>
      <c r="K126" s="348"/>
      <c r="L126" s="378"/>
      <c r="M126" s="378"/>
      <c r="N126" s="378"/>
    </row>
    <row r="127" spans="2:14" s="314" customFormat="1" ht="16" x14ac:dyDescent="0.35">
      <c r="B127" s="348"/>
      <c r="C127" s="348"/>
      <c r="D127" s="348"/>
      <c r="E127" s="348"/>
      <c r="F127" s="348"/>
      <c r="G127" s="348"/>
      <c r="H127" s="348"/>
      <c r="I127" s="348"/>
      <c r="J127" s="348"/>
      <c r="K127" s="348"/>
    </row>
  </sheetData>
  <sheetProtection insertRows="0"/>
  <protectedRanges>
    <protectedRange algorithmName="SHA-512" hashValue="19r0bVvPR7yZA0UiYij7Tv1CBk3noIABvFePbLhCJ4nk3L6A+Fy+RdPPS3STf+a52x4pG2PQK4FAkXK9epnlIA==" saltValue="gQC4yrLvnbJqxYZ0KSEoZA==" spinCount="100000" sqref="I58:K58 F58:G58" name="Government revenues"/>
    <protectedRange algorithmName="SHA-512" hashValue="19r0bVvPR7yZA0UiYij7Tv1CBk3noIABvFePbLhCJ4nk3L6A+Fy+RdPPS3STf+a52x4pG2PQK4FAkXK9epnlIA==" saltValue="gQC4yrLvnbJqxYZ0KSEoZA==" spinCount="100000" sqref="I22:K57 F22:G57" name="Government revenues_1"/>
  </protectedRanges>
  <mergeCells count="18">
    <mergeCell ref="F9:J9"/>
    <mergeCell ref="M9:N9"/>
    <mergeCell ref="F10:J10"/>
    <mergeCell ref="M10:N14"/>
    <mergeCell ref="F11:J11"/>
    <mergeCell ref="F12:J12"/>
    <mergeCell ref="F13:J13"/>
    <mergeCell ref="F14:J14"/>
    <mergeCell ref="M27:N27"/>
    <mergeCell ref="M28:N28"/>
    <mergeCell ref="P31:U31"/>
    <mergeCell ref="F94:H94"/>
    <mergeCell ref="F15:J15"/>
    <mergeCell ref="F16:N16"/>
    <mergeCell ref="M19:N19"/>
    <mergeCell ref="F20:J20"/>
    <mergeCell ref="M21:N21"/>
    <mergeCell ref="M22:N26"/>
  </mergeCells>
  <dataValidations count="12">
    <dataValidation type="whole" allowBlank="1" showInputMessage="1" showErrorMessage="1" sqref="M18:N21" xr:uid="{84B326BC-6938-4D64-BE0C-3DE9A8FEE204}">
      <formula1>444</formula1>
      <formula2>445</formula2>
    </dataValidation>
    <dataValidation type="whole" allowBlank="1" showInputMessage="1" showErrorMessage="1" errorTitle="Veuillez ne pas modifier" error="Veuillez ne pas modifier ces cellules" sqref="K21" xr:uid="{5DF3F679-E6E6-4249-AA37-1E26491A54C8}">
      <formula1>4</formula1>
      <formula2>5</formula2>
    </dataValidation>
    <dataValidation type="decimal" allowBlank="1" showInputMessage="1" showErrorMessage="1" errorTitle="Veuillez ne pas modifier" error="Veuillez ne pas modifier ces cellules" sqref="B92:G92" xr:uid="{7A618442-6406-41F8-9249-3A67CD45CF93}">
      <formula1>10000</formula1>
      <formula2>500000</formula2>
    </dataValidation>
    <dataValidation type="whole" allowBlank="1" showInputMessage="1" showErrorMessage="1" errorTitle="Veuillez ne pas modifier" error="Veuillez ne pas modifier ces cellules" sqref="F18 F21 M22:N28 B88:B91 F20:K20" xr:uid="{17CB8892-3600-4ABC-9A5A-FBAEDCCD6022}">
      <formula1>444</formula1>
      <formula2>445</formula2>
    </dataValidation>
    <dataValidation type="whole" errorStyle="warning" allowBlank="1" showInputMessage="1" showErrorMessage="1" errorTitle="Veuillez ne pas remplir" error="Ces cellules seront complétées automatiquement" sqref="J60 J62" xr:uid="{94436607-95F2-493D-8F9C-4249329960C4}">
      <formula1>44444</formula1>
      <formula2>44445</formula2>
    </dataValidation>
    <dataValidation allowBlank="1" showInputMessage="1" showErrorMessage="1" errorTitle="Veuillez ne pas modifier" error="Veuillez ne pas modifier ces cellules" sqref="I21 F94:H94" xr:uid="{D90258DD-89AE-4C03-AC7E-40A1FE7DD769}"/>
    <dataValidation type="list" showDropDown="1" showInputMessage="1" showErrorMessage="1" errorTitle="Veuillez ne pas modifier" error="Veuillez ne pas modifier ces cellules" sqref="M29:N29" xr:uid="{1A450DF1-93F5-4A68-B0E0-376DA3B6A700}">
      <formula1>"#ERROR!"</formula1>
    </dataValidation>
    <dataValidation type="textLength" allowBlank="1" showInputMessage="1" showErrorMessage="1" errorTitle="Veuillez ne pas modifier" error="Veuillez ne pas modifier ces cellules" sqref="F66:K67 G21:H21 G18:K18 J20:J21" xr:uid="{E6642C13-B53A-4B85-A365-2DBA0D0E4199}">
      <formula1>10000</formula1>
      <formula2>50000</formula2>
    </dataValidation>
    <dataValidation type="whole" allowBlank="1" showInputMessage="1" showErrorMessage="1" errorTitle="Veuillez ne pas modifier" error="Veuillez ne pas modifier ces cellules" sqref="F93:H93 F85:K87 L120:N122 I93:K94 L128:N129" xr:uid="{41285FEB-BCC3-4089-9FF2-38DABE9FFFC1}">
      <formula1>10000</formula1>
      <formula2>50000</formula2>
    </dataValidation>
    <dataValidation allowBlank="1" showInputMessage="1" showErrorMessage="1" promptTitle="Nom du flux de revenus" prompt="Veuillez saisir le nom des flux de revenus ici._x000a__x000a_Inclure uniquement les paiements effectués au nom des entreprises. NE PAS inclure les revenus au nom de particuliers, tels que PAYE, etc..." sqref="H22:H58" xr:uid="{1ACB8283-64E0-4FF8-A3DB-EDAFDFBBF7FF}"/>
    <dataValidation type="list" allowBlank="1" showInputMessage="1" showErrorMessage="1" sqref="F22:F58" xr:uid="{68884930-700C-4BAC-81AB-037974AF3328}">
      <formula1>GFS_list</formula1>
    </dataValidation>
    <dataValidation type="decimal" operator="greaterThanOrEqual" allowBlank="1" showInputMessage="1" showErrorMessage="1" errorTitle="Nombre" error="Veuillez saisir uniquement des chiffres dans cette cellule. " promptTitle="Valeur du flux de revenu" prompt="Veuillez indiquer le montant total du flux de revenus, tels que divulgués par la gouvernement, incluant également les revenus non-rapprochés." sqref="J22:J58" xr:uid="{BEEBEA75-DAA9-4F4D-98BD-4E54385CC5F8}">
      <formula1>0</formula1>
    </dataValidation>
  </dataValidations>
  <hyperlinks>
    <hyperlink ref="M19" r:id="rId1" location="r5-1" display="EITI Requirement 5.1" xr:uid="{60268B6B-B3F9-4C08-94FF-38512C85A1F1}"/>
    <hyperlink ref="F16:N16" r:id="rId2" display="If you have any questions, please contact data@eiti.org" xr:uid="{F79EF929-6980-49D6-B3D3-D392E98E2614}"/>
    <hyperlink ref="F20" r:id="rId3" location="r4-1" display="EITI Requirement 4.1" xr:uid="{1518BCC6-D7E8-472E-8D2B-3ADDA62810CA}"/>
    <hyperlink ref="F20:J20" r:id="rId4" location="r4-1" display=" Exigence ITIE 4.1.d.: Divulgation exhaustive de la part du gouvernement " xr:uid="{FA9AFF4C-1221-46AA-820F-95FBB4ABA3B3}"/>
    <hyperlink ref="B90:G90" r:id="rId5" display="Pour la version la plus récente des modèles de données résumées, consultez https://eiti.org/fr/document/modele-donnees-resumees-itie" xr:uid="{365BC409-111D-4022-A134-3B73764291F8}"/>
    <hyperlink ref="B89:G89" r:id="rId6" display="Vous voulez en savoir plus sur votre pays ? Vérifiez si votre pays met en œuvre la Norme ITIE en visitant https://eiti.org/countries" xr:uid="{1221698A-97B4-4CB0-99D8-CD43A7EF6352}"/>
    <hyperlink ref="B91:G91" r:id="rId7" display="Give us your feedback or report a conflict in the data! Write to us at  data@eiti.org" xr:uid="{58584EDA-AA59-4AA6-BA98-D1A440A7EEF3}"/>
    <hyperlink ref="M28:N28" r:id="rId8" display="or, https://www.imf.org/external/np/sta/gfsm/" xr:uid="{A9E3D769-5B1D-4BF0-9F60-280CBA41711A}"/>
    <hyperlink ref="M27:N27" r:id="rId9" display="Pour plus d’orientations, visitez la page https://eiti.org/fr/document/modele-donnees-resumees-itie" xr:uid="{B3E74938-6BA6-4DBC-9552-34308841A465}"/>
    <hyperlink ref="M19:N19" r:id="rId10" location="r5-1" display="Exigence ITIE 5.1.b: Classification des revenus" xr:uid="{A1E9F9B8-13B7-48D5-9559-E1EFBBC4D6A3}"/>
  </hyperlinks>
  <pageMargins left="0.7" right="0.7" top="0.75" bottom="0.75" header="0.3" footer="0.3"/>
  <pageSetup paperSize="9" orientation="portrait" r:id="rId11"/>
  <colBreaks count="1" manualBreakCount="1">
    <brk id="12" max="1048575" man="1"/>
  </colBreaks>
  <drawing r:id="rId12"/>
  <tableParts count="1">
    <tablePart r:id="rId1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B4E9A-DBD2-4324-88BA-8E3E891AFD69}">
  <dimension ref="B1:O240"/>
  <sheetViews>
    <sheetView showGridLines="0" topLeftCell="F193" zoomScale="85" zoomScaleNormal="85" workbookViewId="0">
      <selection activeCell="J208" sqref="J208"/>
    </sheetView>
  </sheetViews>
  <sheetFormatPr baseColWidth="10" defaultColWidth="8" defaultRowHeight="14" x14ac:dyDescent="0.35"/>
  <cols>
    <col min="1" max="1" width="3.33203125" style="348" customWidth="1"/>
    <col min="2" max="2" width="9.75" style="348" bestFit="1" customWidth="1"/>
    <col min="3" max="3" width="15.08203125" style="348" customWidth="1"/>
    <col min="4" max="4" width="16" style="348" customWidth="1"/>
    <col min="5" max="5" width="16.75" style="348" customWidth="1"/>
    <col min="6" max="6" width="15.08203125" style="348" customWidth="1"/>
    <col min="7" max="7" width="20.58203125" style="348" customWidth="1"/>
    <col min="8" max="8" width="44.75" style="348" customWidth="1"/>
    <col min="9" max="9" width="11.58203125" style="348" customWidth="1"/>
    <col min="10" max="10" width="20.08203125" style="348" customWidth="1"/>
    <col min="11" max="11" width="34.25" style="348" bestFit="1" customWidth="1"/>
    <col min="12" max="12" width="17.5" style="348" customWidth="1"/>
    <col min="13" max="13" width="8" style="348"/>
    <col min="14" max="14" width="13.25" style="348" customWidth="1"/>
    <col min="15" max="16" width="8" style="348"/>
    <col min="17" max="33" width="13.83203125" style="348" customWidth="1"/>
    <col min="34" max="16384" width="8" style="348"/>
  </cols>
  <sheetData>
    <row r="1" spans="3:12" hidden="1" x14ac:dyDescent="0.35"/>
    <row r="2" spans="3:12" ht="16" hidden="1" x14ac:dyDescent="0.35">
      <c r="C2" s="300"/>
      <c r="D2" s="300"/>
      <c r="E2" s="300"/>
      <c r="F2" s="300"/>
      <c r="G2" s="300"/>
      <c r="H2" s="300"/>
    </row>
    <row r="3" spans="3:12" ht="16" hidden="1" x14ac:dyDescent="0.35">
      <c r="C3" s="300"/>
      <c r="D3" s="300"/>
      <c r="E3" s="300"/>
      <c r="F3" s="300"/>
      <c r="G3" s="300"/>
      <c r="H3" s="300"/>
    </row>
    <row r="4" spans="3:12" ht="16" hidden="1" x14ac:dyDescent="0.35">
      <c r="C4" s="300"/>
      <c r="D4" s="300"/>
      <c r="E4" s="300"/>
      <c r="F4" s="300"/>
      <c r="G4" s="300"/>
      <c r="H4" s="300"/>
      <c r="K4" s="301" t="s">
        <v>450</v>
      </c>
    </row>
    <row r="5" spans="3:12" ht="16" hidden="1" x14ac:dyDescent="0.35">
      <c r="C5" s="300"/>
      <c r="D5" s="300"/>
      <c r="E5" s="300"/>
      <c r="F5" s="300"/>
      <c r="G5" s="300"/>
      <c r="H5" s="300"/>
      <c r="K5" s="301" t="str">
        <f>[3]Introduction!G4</f>
        <v>AAAA-MM-JJ</v>
      </c>
    </row>
    <row r="6" spans="3:12" ht="16" hidden="1" x14ac:dyDescent="0.35">
      <c r="C6" s="300"/>
      <c r="D6" s="300"/>
      <c r="E6" s="300"/>
      <c r="F6" s="300"/>
      <c r="G6" s="300"/>
      <c r="H6" s="300"/>
    </row>
    <row r="7" spans="3:12" ht="16" hidden="1" x14ac:dyDescent="0.35">
      <c r="C7" s="300"/>
      <c r="D7" s="300"/>
      <c r="E7" s="300"/>
      <c r="F7" s="300"/>
      <c r="G7" s="300"/>
      <c r="H7" s="300"/>
    </row>
    <row r="9" spans="3:12" ht="36.75" customHeight="1" x14ac:dyDescent="0.35">
      <c r="C9" s="302" t="s">
        <v>656</v>
      </c>
      <c r="D9" s="380"/>
      <c r="E9" s="380"/>
      <c r="F9" s="381"/>
      <c r="G9" s="380"/>
      <c r="H9" s="380"/>
      <c r="I9" s="380"/>
      <c r="J9" s="380"/>
      <c r="K9" s="380"/>
      <c r="L9" s="380"/>
    </row>
    <row r="10" spans="3:12" ht="21" customHeight="1" x14ac:dyDescent="0.35">
      <c r="C10" s="489" t="s">
        <v>452</v>
      </c>
      <c r="D10" s="489"/>
      <c r="E10" s="489"/>
      <c r="F10" s="489"/>
      <c r="G10" s="339"/>
      <c r="H10" s="339"/>
      <c r="I10" s="382"/>
      <c r="J10" s="339"/>
      <c r="K10" s="339"/>
      <c r="L10" s="339"/>
    </row>
    <row r="11" spans="3:12" ht="15.65" customHeight="1" x14ac:dyDescent="0.35">
      <c r="C11" s="490" t="s">
        <v>657</v>
      </c>
      <c r="D11" s="490"/>
      <c r="E11" s="490"/>
      <c r="F11" s="490"/>
      <c r="G11" s="490"/>
      <c r="H11" s="340"/>
      <c r="I11" s="490"/>
      <c r="J11" s="490"/>
      <c r="K11" s="490"/>
      <c r="L11" s="380"/>
    </row>
    <row r="12" spans="3:12" ht="15.65" customHeight="1" x14ac:dyDescent="0.35">
      <c r="C12" s="490" t="s">
        <v>658</v>
      </c>
      <c r="D12" s="490"/>
      <c r="E12" s="490"/>
      <c r="F12" s="490"/>
      <c r="G12" s="490"/>
      <c r="H12" s="340"/>
      <c r="I12" s="490"/>
      <c r="J12" s="490"/>
      <c r="K12" s="490"/>
      <c r="L12" s="380"/>
    </row>
    <row r="13" spans="3:12" ht="15.65" customHeight="1" x14ac:dyDescent="0.35">
      <c r="C13" s="490" t="s">
        <v>659</v>
      </c>
      <c r="D13" s="490"/>
      <c r="E13" s="490"/>
      <c r="F13" s="490"/>
      <c r="G13" s="490"/>
      <c r="H13" s="340"/>
      <c r="I13" s="490"/>
      <c r="J13" s="490"/>
      <c r="K13" s="490"/>
      <c r="L13" s="380"/>
    </row>
    <row r="14" spans="3:12" ht="15.65" customHeight="1" x14ac:dyDescent="0.35">
      <c r="C14" s="490" t="s">
        <v>660</v>
      </c>
      <c r="D14" s="490"/>
      <c r="E14" s="490"/>
      <c r="F14" s="490"/>
      <c r="G14" s="490"/>
      <c r="H14" s="340"/>
      <c r="I14" s="490"/>
      <c r="J14" s="490"/>
      <c r="K14" s="490"/>
      <c r="L14" s="380"/>
    </row>
    <row r="15" spans="3:12" ht="30" customHeight="1" x14ac:dyDescent="0.35">
      <c r="C15" s="490" t="s">
        <v>661</v>
      </c>
      <c r="D15" s="490"/>
      <c r="E15" s="490"/>
      <c r="F15" s="490"/>
      <c r="G15" s="490"/>
      <c r="H15" s="340"/>
      <c r="I15" s="490"/>
      <c r="J15" s="490"/>
      <c r="K15" s="490"/>
      <c r="L15" s="380"/>
    </row>
    <row r="16" spans="3:12" ht="16" x14ac:dyDescent="0.35">
      <c r="C16" s="483" t="s">
        <v>457</v>
      </c>
      <c r="D16" s="483"/>
      <c r="E16" s="483"/>
      <c r="F16" s="483"/>
      <c r="G16" s="483"/>
      <c r="H16" s="483"/>
      <c r="I16" s="483"/>
      <c r="J16" s="483"/>
      <c r="K16" s="483"/>
      <c r="L16" s="380"/>
    </row>
    <row r="18" spans="2:14" ht="22.5" x14ac:dyDescent="0.35">
      <c r="C18" s="497" t="s">
        <v>662</v>
      </c>
      <c r="D18" s="497"/>
      <c r="E18" s="497"/>
      <c r="F18" s="497"/>
      <c r="G18" s="497"/>
      <c r="H18" s="497"/>
      <c r="I18" s="497"/>
      <c r="J18" s="497"/>
      <c r="K18" s="497"/>
    </row>
    <row r="19" spans="2:14" ht="14.25" customHeight="1" x14ac:dyDescent="0.35"/>
    <row r="20" spans="2:14" x14ac:dyDescent="0.35">
      <c r="C20" s="498" t="s">
        <v>663</v>
      </c>
      <c r="D20" s="498"/>
      <c r="E20" s="498"/>
      <c r="F20" s="498"/>
      <c r="G20" s="498"/>
      <c r="H20" s="498"/>
      <c r="I20" s="498"/>
      <c r="J20" s="498"/>
      <c r="K20" s="499"/>
      <c r="L20" s="383"/>
      <c r="M20" s="383"/>
      <c r="N20" s="383"/>
    </row>
    <row r="21" spans="2:14" ht="28" x14ac:dyDescent="0.35">
      <c r="B21" s="348" t="s">
        <v>230</v>
      </c>
      <c r="C21" s="348" t="s">
        <v>243</v>
      </c>
      <c r="D21" s="348" t="s">
        <v>236</v>
      </c>
      <c r="E21" s="348" t="s">
        <v>664</v>
      </c>
      <c r="F21" s="348" t="s">
        <v>665</v>
      </c>
      <c r="G21" s="348" t="s">
        <v>244</v>
      </c>
      <c r="H21" s="348" t="s">
        <v>666</v>
      </c>
      <c r="I21" s="351" t="s">
        <v>245</v>
      </c>
      <c r="J21" s="348" t="s">
        <v>667</v>
      </c>
      <c r="K21" s="348" t="s">
        <v>668</v>
      </c>
      <c r="L21" s="348" t="s">
        <v>669</v>
      </c>
      <c r="M21" s="348" t="s">
        <v>670</v>
      </c>
      <c r="N21" s="348" t="s">
        <v>246</v>
      </c>
    </row>
    <row r="22" spans="2:14" ht="26.25" customHeight="1" x14ac:dyDescent="0.35">
      <c r="B22" s="348" t="s">
        <v>493</v>
      </c>
      <c r="C22" s="348" t="s">
        <v>521</v>
      </c>
      <c r="D22" s="348" t="s">
        <v>463</v>
      </c>
      <c r="E22" s="348" t="s">
        <v>612</v>
      </c>
      <c r="F22" s="348" t="s">
        <v>247</v>
      </c>
      <c r="G22" s="348" t="s">
        <v>49</v>
      </c>
      <c r="H22" s="348" t="s">
        <v>568</v>
      </c>
      <c r="I22" s="348" t="s">
        <v>563</v>
      </c>
      <c r="J22" s="384">
        <v>10976072881</v>
      </c>
      <c r="K22" s="348" t="s">
        <v>247</v>
      </c>
      <c r="L22" s="348" t="s">
        <v>465</v>
      </c>
      <c r="M22" s="348" t="s">
        <v>465</v>
      </c>
    </row>
    <row r="23" spans="2:14" x14ac:dyDescent="0.35">
      <c r="B23" s="348" t="s">
        <v>493</v>
      </c>
      <c r="C23" s="348" t="s">
        <v>521</v>
      </c>
      <c r="D23" s="348" t="s">
        <v>463</v>
      </c>
      <c r="E23" s="348" t="s">
        <v>614</v>
      </c>
      <c r="F23" s="348" t="s">
        <v>247</v>
      </c>
      <c r="G23" s="348" t="s">
        <v>49</v>
      </c>
      <c r="H23" s="348" t="s">
        <v>568</v>
      </c>
      <c r="I23" s="348" t="s">
        <v>563</v>
      </c>
      <c r="J23" s="384">
        <v>188163282</v>
      </c>
      <c r="K23" s="348" t="s">
        <v>247</v>
      </c>
      <c r="L23" s="348" t="s">
        <v>465</v>
      </c>
      <c r="M23" s="348" t="s">
        <v>465</v>
      </c>
    </row>
    <row r="24" spans="2:14" x14ac:dyDescent="0.35">
      <c r="B24" s="348" t="s">
        <v>493</v>
      </c>
      <c r="C24" s="348" t="s">
        <v>521</v>
      </c>
      <c r="D24" s="348" t="s">
        <v>463</v>
      </c>
      <c r="E24" s="348" t="s">
        <v>615</v>
      </c>
      <c r="F24" s="348" t="s">
        <v>247</v>
      </c>
      <c r="G24" s="348" t="s">
        <v>49</v>
      </c>
      <c r="H24" s="348" t="s">
        <v>568</v>
      </c>
      <c r="I24" s="348" t="s">
        <v>563</v>
      </c>
      <c r="J24" s="384">
        <v>75381456</v>
      </c>
      <c r="K24" s="348" t="s">
        <v>247</v>
      </c>
      <c r="L24" s="348" t="s">
        <v>465</v>
      </c>
      <c r="M24" s="348" t="s">
        <v>465</v>
      </c>
    </row>
    <row r="25" spans="2:14" x14ac:dyDescent="0.35">
      <c r="B25" s="348" t="s">
        <v>493</v>
      </c>
      <c r="C25" s="348" t="s">
        <v>521</v>
      </c>
      <c r="D25" s="348" t="s">
        <v>463</v>
      </c>
      <c r="E25" s="348" t="s">
        <v>641</v>
      </c>
      <c r="F25" s="348" t="s">
        <v>247</v>
      </c>
      <c r="G25" s="348" t="s">
        <v>49</v>
      </c>
      <c r="H25" s="348" t="s">
        <v>568</v>
      </c>
      <c r="I25" s="348" t="s">
        <v>563</v>
      </c>
      <c r="J25" s="384">
        <v>36704591</v>
      </c>
      <c r="K25" s="348" t="s">
        <v>247</v>
      </c>
      <c r="L25" s="348" t="s">
        <v>465</v>
      </c>
      <c r="M25" s="348" t="s">
        <v>465</v>
      </c>
    </row>
    <row r="26" spans="2:14" x14ac:dyDescent="0.35">
      <c r="B26" s="348" t="s">
        <v>493</v>
      </c>
      <c r="C26" s="348" t="s">
        <v>521</v>
      </c>
      <c r="D26" s="348" t="s">
        <v>463</v>
      </c>
      <c r="E26" s="348" t="s">
        <v>607</v>
      </c>
      <c r="F26" s="348" t="s">
        <v>247</v>
      </c>
      <c r="G26" s="348" t="s">
        <v>49</v>
      </c>
      <c r="H26" s="348" t="s">
        <v>568</v>
      </c>
      <c r="I26" s="348" t="s">
        <v>563</v>
      </c>
      <c r="J26" s="384">
        <v>7876522400</v>
      </c>
      <c r="K26" s="348" t="s">
        <v>247</v>
      </c>
      <c r="L26" s="348" t="s">
        <v>465</v>
      </c>
      <c r="M26" s="348" t="s">
        <v>465</v>
      </c>
    </row>
    <row r="27" spans="2:14" x14ac:dyDescent="0.35">
      <c r="B27" s="348" t="s">
        <v>493</v>
      </c>
      <c r="C27" s="348" t="s">
        <v>521</v>
      </c>
      <c r="D27" s="348" t="s">
        <v>463</v>
      </c>
      <c r="E27" s="348" t="s">
        <v>628</v>
      </c>
      <c r="F27" s="348" t="s">
        <v>247</v>
      </c>
      <c r="G27" s="348" t="s">
        <v>49</v>
      </c>
      <c r="H27" s="348" t="s">
        <v>568</v>
      </c>
      <c r="I27" s="348" t="s">
        <v>563</v>
      </c>
      <c r="J27" s="384">
        <v>74907252</v>
      </c>
      <c r="K27" s="348" t="s">
        <v>247</v>
      </c>
      <c r="L27" s="348" t="s">
        <v>465</v>
      </c>
      <c r="M27" s="348" t="s">
        <v>465</v>
      </c>
    </row>
    <row r="28" spans="2:14" x14ac:dyDescent="0.35">
      <c r="B28" s="348" t="s">
        <v>493</v>
      </c>
      <c r="C28" s="348" t="s">
        <v>521</v>
      </c>
      <c r="D28" s="348" t="s">
        <v>466</v>
      </c>
      <c r="E28" s="348" t="s">
        <v>600</v>
      </c>
      <c r="F28" s="348" t="s">
        <v>49</v>
      </c>
      <c r="G28" s="348" t="s">
        <v>49</v>
      </c>
      <c r="H28" s="348" t="s">
        <v>568</v>
      </c>
      <c r="I28" s="348" t="s">
        <v>563</v>
      </c>
      <c r="J28" s="384">
        <v>4470097108</v>
      </c>
      <c r="K28" s="348" t="s">
        <v>247</v>
      </c>
      <c r="L28" s="348" t="s">
        <v>465</v>
      </c>
      <c r="M28" s="348" t="s">
        <v>465</v>
      </c>
    </row>
    <row r="29" spans="2:14" x14ac:dyDescent="0.35">
      <c r="B29" s="348" t="s">
        <v>493</v>
      </c>
      <c r="C29" s="348" t="s">
        <v>521</v>
      </c>
      <c r="D29" s="348" t="s">
        <v>466</v>
      </c>
      <c r="E29" s="348" t="s">
        <v>603</v>
      </c>
      <c r="F29" s="348" t="s">
        <v>247</v>
      </c>
      <c r="G29" s="348" t="s">
        <v>49</v>
      </c>
      <c r="H29" s="348" t="s">
        <v>568</v>
      </c>
      <c r="I29" s="348" t="s">
        <v>563</v>
      </c>
      <c r="J29" s="384">
        <v>2633917737</v>
      </c>
      <c r="K29" s="348" t="s">
        <v>247</v>
      </c>
      <c r="L29" s="348" t="s">
        <v>465</v>
      </c>
      <c r="M29" s="348" t="s">
        <v>465</v>
      </c>
    </row>
    <row r="30" spans="2:14" x14ac:dyDescent="0.35">
      <c r="B30" s="348" t="s">
        <v>493</v>
      </c>
      <c r="C30" s="348" t="s">
        <v>521</v>
      </c>
      <c r="D30" s="348" t="s">
        <v>473</v>
      </c>
      <c r="E30" s="348" t="s">
        <v>622</v>
      </c>
      <c r="F30" s="348" t="s">
        <v>247</v>
      </c>
      <c r="G30" s="348" t="s">
        <v>49</v>
      </c>
      <c r="H30" s="348" t="s">
        <v>568</v>
      </c>
      <c r="I30" s="348" t="s">
        <v>563</v>
      </c>
      <c r="J30" s="384">
        <v>760035000</v>
      </c>
      <c r="K30" s="348" t="s">
        <v>247</v>
      </c>
      <c r="L30" s="348" t="s">
        <v>465</v>
      </c>
      <c r="M30" s="348" t="s">
        <v>465</v>
      </c>
    </row>
    <row r="31" spans="2:14" x14ac:dyDescent="0.35">
      <c r="B31" s="348" t="s">
        <v>493</v>
      </c>
      <c r="C31" s="348" t="s">
        <v>499</v>
      </c>
      <c r="D31" s="348" t="s">
        <v>466</v>
      </c>
      <c r="E31" s="348" t="s">
        <v>611</v>
      </c>
      <c r="F31" s="348" t="s">
        <v>49</v>
      </c>
      <c r="G31" s="348" t="s">
        <v>49</v>
      </c>
      <c r="H31" s="348" t="s">
        <v>566</v>
      </c>
      <c r="I31" s="348" t="s">
        <v>563</v>
      </c>
      <c r="J31" s="384">
        <v>187876020256</v>
      </c>
      <c r="K31" s="348" t="s">
        <v>247</v>
      </c>
      <c r="L31" s="348" t="s">
        <v>465</v>
      </c>
      <c r="M31" s="348" t="s">
        <v>465</v>
      </c>
    </row>
    <row r="32" spans="2:14" x14ac:dyDescent="0.35">
      <c r="B32" s="348" t="s">
        <v>493</v>
      </c>
      <c r="C32" s="348" t="s">
        <v>499</v>
      </c>
      <c r="D32" s="348" t="s">
        <v>463</v>
      </c>
      <c r="E32" s="348" t="s">
        <v>597</v>
      </c>
      <c r="F32" s="348" t="s">
        <v>247</v>
      </c>
      <c r="G32" s="348" t="s">
        <v>49</v>
      </c>
      <c r="H32" s="348" t="s">
        <v>566</v>
      </c>
      <c r="I32" s="348" t="s">
        <v>563</v>
      </c>
      <c r="J32" s="384">
        <v>313423830952</v>
      </c>
      <c r="K32" s="348" t="s">
        <v>247</v>
      </c>
      <c r="L32" s="348" t="s">
        <v>465</v>
      </c>
      <c r="M32" s="348" t="s">
        <v>465</v>
      </c>
    </row>
    <row r="33" spans="2:13" x14ac:dyDescent="0.35">
      <c r="B33" s="348" t="s">
        <v>493</v>
      </c>
      <c r="C33" s="348" t="s">
        <v>499</v>
      </c>
      <c r="D33" s="348" t="s">
        <v>463</v>
      </c>
      <c r="E33" s="348" t="s">
        <v>612</v>
      </c>
      <c r="F33" s="348" t="s">
        <v>247</v>
      </c>
      <c r="G33" s="348" t="s">
        <v>49</v>
      </c>
      <c r="H33" s="348" t="s">
        <v>566</v>
      </c>
      <c r="I33" s="348" t="s">
        <v>563</v>
      </c>
      <c r="J33" s="384">
        <v>17614364271</v>
      </c>
      <c r="K33" s="348" t="s">
        <v>247</v>
      </c>
      <c r="L33" s="348" t="s">
        <v>465</v>
      </c>
      <c r="M33" s="348" t="s">
        <v>465</v>
      </c>
    </row>
    <row r="34" spans="2:13" x14ac:dyDescent="0.35">
      <c r="B34" s="348" t="s">
        <v>493</v>
      </c>
      <c r="C34" s="348" t="s">
        <v>499</v>
      </c>
      <c r="D34" s="348" t="s">
        <v>463</v>
      </c>
      <c r="E34" s="348" t="s">
        <v>614</v>
      </c>
      <c r="F34" s="348" t="s">
        <v>247</v>
      </c>
      <c r="G34" s="348" t="s">
        <v>49</v>
      </c>
      <c r="H34" s="348" t="s">
        <v>566</v>
      </c>
      <c r="I34" s="348" t="s">
        <v>563</v>
      </c>
      <c r="J34" s="384">
        <v>46494643351</v>
      </c>
      <c r="K34" s="348" t="s">
        <v>247</v>
      </c>
      <c r="L34" s="348" t="s">
        <v>465</v>
      </c>
      <c r="M34" s="348" t="s">
        <v>465</v>
      </c>
    </row>
    <row r="35" spans="2:13" x14ac:dyDescent="0.35">
      <c r="B35" s="348" t="s">
        <v>493</v>
      </c>
      <c r="C35" s="348" t="s">
        <v>499</v>
      </c>
      <c r="D35" s="348" t="s">
        <v>463</v>
      </c>
      <c r="E35" s="348" t="s">
        <v>615</v>
      </c>
      <c r="F35" s="348" t="s">
        <v>247</v>
      </c>
      <c r="G35" s="348" t="s">
        <v>49</v>
      </c>
      <c r="H35" s="348" t="s">
        <v>566</v>
      </c>
      <c r="I35" s="348" t="s">
        <v>563</v>
      </c>
      <c r="J35" s="384">
        <v>27733731067</v>
      </c>
      <c r="K35" s="348" t="s">
        <v>247</v>
      </c>
      <c r="L35" s="348" t="s">
        <v>465</v>
      </c>
      <c r="M35" s="348" t="s">
        <v>465</v>
      </c>
    </row>
    <row r="36" spans="2:13" x14ac:dyDescent="0.35">
      <c r="B36" s="348" t="s">
        <v>493</v>
      </c>
      <c r="C36" s="348" t="s">
        <v>499</v>
      </c>
      <c r="D36" s="348" t="s">
        <v>463</v>
      </c>
      <c r="E36" s="348" t="s">
        <v>640</v>
      </c>
      <c r="F36" s="348" t="s">
        <v>247</v>
      </c>
      <c r="G36" s="348" t="s">
        <v>49</v>
      </c>
      <c r="H36" s="348" t="s">
        <v>566</v>
      </c>
      <c r="I36" s="348" t="s">
        <v>563</v>
      </c>
      <c r="J36" s="384">
        <v>402751180</v>
      </c>
      <c r="K36" s="348" t="s">
        <v>247</v>
      </c>
      <c r="L36" s="348" t="s">
        <v>465</v>
      </c>
      <c r="M36" s="348" t="s">
        <v>465</v>
      </c>
    </row>
    <row r="37" spans="2:13" x14ac:dyDescent="0.35">
      <c r="B37" s="348" t="s">
        <v>493</v>
      </c>
      <c r="C37" s="348" t="s">
        <v>499</v>
      </c>
      <c r="D37" s="348" t="s">
        <v>466</v>
      </c>
      <c r="E37" s="348" t="s">
        <v>603</v>
      </c>
      <c r="F37" s="348" t="s">
        <v>247</v>
      </c>
      <c r="G37" s="348" t="s">
        <v>49</v>
      </c>
      <c r="H37" s="348" t="s">
        <v>566</v>
      </c>
      <c r="I37" s="348" t="s">
        <v>563</v>
      </c>
      <c r="J37" s="384">
        <v>10037272410</v>
      </c>
      <c r="K37" s="348" t="s">
        <v>247</v>
      </c>
      <c r="L37" s="348" t="s">
        <v>465</v>
      </c>
      <c r="M37" s="348" t="s">
        <v>465</v>
      </c>
    </row>
    <row r="38" spans="2:13" x14ac:dyDescent="0.35">
      <c r="B38" s="348" t="s">
        <v>493</v>
      </c>
      <c r="C38" s="348" t="s">
        <v>499</v>
      </c>
      <c r="D38" s="348" t="s">
        <v>467</v>
      </c>
      <c r="E38" s="348" t="s">
        <v>620</v>
      </c>
      <c r="F38" s="348" t="s">
        <v>247</v>
      </c>
      <c r="G38" s="348" t="s">
        <v>49</v>
      </c>
      <c r="H38" s="348" t="s">
        <v>566</v>
      </c>
      <c r="I38" s="348" t="s">
        <v>563</v>
      </c>
      <c r="J38" s="384">
        <v>60855843994</v>
      </c>
      <c r="K38" s="348" t="s">
        <v>247</v>
      </c>
      <c r="L38" s="348" t="s">
        <v>465</v>
      </c>
      <c r="M38" s="348" t="s">
        <v>465</v>
      </c>
    </row>
    <row r="39" spans="2:13" x14ac:dyDescent="0.35">
      <c r="B39" s="348" t="s">
        <v>493</v>
      </c>
      <c r="C39" s="348" t="s">
        <v>499</v>
      </c>
      <c r="D39" s="348" t="s">
        <v>473</v>
      </c>
      <c r="E39" s="348" t="s">
        <v>622</v>
      </c>
      <c r="F39" s="348" t="s">
        <v>247</v>
      </c>
      <c r="G39" s="348" t="s">
        <v>49</v>
      </c>
      <c r="H39" s="348" t="s">
        <v>566</v>
      </c>
      <c r="I39" s="348" t="s">
        <v>563</v>
      </c>
      <c r="J39" s="384">
        <v>6606399057</v>
      </c>
      <c r="K39" s="348" t="s">
        <v>247</v>
      </c>
      <c r="L39" s="348" t="s">
        <v>465</v>
      </c>
      <c r="M39" s="348" t="s">
        <v>465</v>
      </c>
    </row>
    <row r="40" spans="2:13" x14ac:dyDescent="0.35">
      <c r="B40" s="348" t="s">
        <v>493</v>
      </c>
      <c r="C40" s="348" t="s">
        <v>499</v>
      </c>
      <c r="D40" s="348" t="s">
        <v>475</v>
      </c>
      <c r="E40" s="348" t="s">
        <v>625</v>
      </c>
      <c r="F40" s="348" t="s">
        <v>49</v>
      </c>
      <c r="G40" s="348" t="s">
        <v>49</v>
      </c>
      <c r="H40" s="348" t="s">
        <v>566</v>
      </c>
      <c r="I40" s="348" t="s">
        <v>563</v>
      </c>
      <c r="J40" s="384">
        <v>18999848</v>
      </c>
      <c r="K40" s="348" t="s">
        <v>247</v>
      </c>
      <c r="L40" s="348" t="s">
        <v>465</v>
      </c>
      <c r="M40" s="348" t="s">
        <v>465</v>
      </c>
    </row>
    <row r="41" spans="2:13" x14ac:dyDescent="0.35">
      <c r="B41" s="348" t="s">
        <v>493</v>
      </c>
      <c r="C41" s="348" t="s">
        <v>523</v>
      </c>
      <c r="D41" s="348" t="s">
        <v>472</v>
      </c>
      <c r="E41" s="348" t="s">
        <v>618</v>
      </c>
      <c r="F41" s="348" t="s">
        <v>49</v>
      </c>
      <c r="G41" s="348" t="s">
        <v>49</v>
      </c>
      <c r="H41" s="348" t="s">
        <v>565</v>
      </c>
      <c r="I41" s="348" t="s">
        <v>563</v>
      </c>
      <c r="J41" s="384">
        <v>2520568006</v>
      </c>
      <c r="K41" s="348" t="s">
        <v>247</v>
      </c>
      <c r="L41" s="348" t="s">
        <v>465</v>
      </c>
      <c r="M41" s="348" t="s">
        <v>465</v>
      </c>
    </row>
    <row r="42" spans="2:13" x14ac:dyDescent="0.35">
      <c r="B42" s="348" t="s">
        <v>493</v>
      </c>
      <c r="C42" s="348" t="s">
        <v>523</v>
      </c>
      <c r="D42" s="348" t="s">
        <v>463</v>
      </c>
      <c r="E42" s="348" t="s">
        <v>597</v>
      </c>
      <c r="F42" s="348" t="s">
        <v>247</v>
      </c>
      <c r="G42" s="348" t="s">
        <v>49</v>
      </c>
      <c r="H42" s="348" t="s">
        <v>565</v>
      </c>
      <c r="I42" s="348" t="s">
        <v>563</v>
      </c>
      <c r="J42" s="384">
        <v>15000000</v>
      </c>
      <c r="K42" s="348" t="s">
        <v>247</v>
      </c>
      <c r="L42" s="348" t="s">
        <v>465</v>
      </c>
      <c r="M42" s="348" t="s">
        <v>465</v>
      </c>
    </row>
    <row r="43" spans="2:13" x14ac:dyDescent="0.35">
      <c r="B43" s="348" t="s">
        <v>493</v>
      </c>
      <c r="C43" s="348" t="s">
        <v>523</v>
      </c>
      <c r="D43" s="348" t="s">
        <v>463</v>
      </c>
      <c r="E43" s="348" t="s">
        <v>601</v>
      </c>
      <c r="F43" s="348" t="s">
        <v>49</v>
      </c>
      <c r="G43" s="348" t="s">
        <v>49</v>
      </c>
      <c r="H43" s="348" t="s">
        <v>565</v>
      </c>
      <c r="I43" s="348" t="s">
        <v>563</v>
      </c>
      <c r="J43" s="384">
        <v>6028347176</v>
      </c>
      <c r="K43" s="348" t="s">
        <v>247</v>
      </c>
      <c r="L43" s="348" t="s">
        <v>465</v>
      </c>
      <c r="M43" s="348" t="s">
        <v>465</v>
      </c>
    </row>
    <row r="44" spans="2:13" x14ac:dyDescent="0.35">
      <c r="B44" s="348" t="s">
        <v>493</v>
      </c>
      <c r="C44" s="348" t="s">
        <v>523</v>
      </c>
      <c r="D44" s="348" t="s">
        <v>466</v>
      </c>
      <c r="E44" s="348" t="s">
        <v>600</v>
      </c>
      <c r="F44" s="348" t="s">
        <v>49</v>
      </c>
      <c r="G44" s="348" t="s">
        <v>49</v>
      </c>
      <c r="H44" s="348" t="s">
        <v>565</v>
      </c>
      <c r="I44" s="348" t="s">
        <v>563</v>
      </c>
      <c r="J44" s="384">
        <v>17390139066</v>
      </c>
      <c r="K44" s="348" t="s">
        <v>247</v>
      </c>
      <c r="L44" s="348" t="s">
        <v>465</v>
      </c>
      <c r="M44" s="348" t="s">
        <v>465</v>
      </c>
    </row>
    <row r="45" spans="2:13" x14ac:dyDescent="0.35">
      <c r="B45" s="348" t="s">
        <v>493</v>
      </c>
      <c r="C45" s="348" t="s">
        <v>523</v>
      </c>
      <c r="D45" s="348" t="s">
        <v>473</v>
      </c>
      <c r="E45" s="348" t="s">
        <v>622</v>
      </c>
      <c r="F45" s="348" t="s">
        <v>247</v>
      </c>
      <c r="G45" s="348" t="s">
        <v>49</v>
      </c>
      <c r="H45" s="348" t="s">
        <v>565</v>
      </c>
      <c r="I45" s="348" t="s">
        <v>563</v>
      </c>
      <c r="J45" s="384">
        <v>62100000</v>
      </c>
      <c r="K45" s="348" t="s">
        <v>247</v>
      </c>
      <c r="L45" s="348" t="s">
        <v>465</v>
      </c>
      <c r="M45" s="348" t="s">
        <v>465</v>
      </c>
    </row>
    <row r="46" spans="2:13" x14ac:dyDescent="0.35">
      <c r="B46" s="348" t="s">
        <v>493</v>
      </c>
      <c r="C46" s="348" t="s">
        <v>523</v>
      </c>
      <c r="D46" s="348" t="s">
        <v>475</v>
      </c>
      <c r="E46" s="348" t="s">
        <v>625</v>
      </c>
      <c r="F46" s="348" t="s">
        <v>49</v>
      </c>
      <c r="G46" s="348" t="s">
        <v>49</v>
      </c>
      <c r="H46" s="348" t="s">
        <v>565</v>
      </c>
      <c r="I46" s="348" t="s">
        <v>563</v>
      </c>
      <c r="J46" s="384">
        <v>5786058</v>
      </c>
      <c r="K46" s="348" t="s">
        <v>247</v>
      </c>
      <c r="L46" s="348" t="s">
        <v>465</v>
      </c>
      <c r="M46" s="348" t="s">
        <v>465</v>
      </c>
    </row>
    <row r="47" spans="2:13" x14ac:dyDescent="0.35">
      <c r="B47" s="348" t="s">
        <v>493</v>
      </c>
      <c r="C47" s="348" t="s">
        <v>543</v>
      </c>
      <c r="D47" s="348" t="s">
        <v>463</v>
      </c>
      <c r="E47" s="348" t="s">
        <v>612</v>
      </c>
      <c r="F47" s="348" t="s">
        <v>247</v>
      </c>
      <c r="G47" s="348" t="s">
        <v>49</v>
      </c>
      <c r="H47" s="348" t="s">
        <v>564</v>
      </c>
      <c r="I47" s="348" t="s">
        <v>563</v>
      </c>
      <c r="J47" s="384">
        <v>2087390897</v>
      </c>
      <c r="K47" s="348" t="s">
        <v>247</v>
      </c>
      <c r="L47" s="348" t="s">
        <v>465</v>
      </c>
      <c r="M47" s="348" t="s">
        <v>465</v>
      </c>
    </row>
    <row r="48" spans="2:13" x14ac:dyDescent="0.35">
      <c r="B48" s="348" t="s">
        <v>493</v>
      </c>
      <c r="C48" s="348" t="s">
        <v>543</v>
      </c>
      <c r="D48" s="348" t="s">
        <v>463</v>
      </c>
      <c r="E48" s="348" t="s">
        <v>631</v>
      </c>
      <c r="F48" s="348" t="s">
        <v>247</v>
      </c>
      <c r="G48" s="348" t="s">
        <v>49</v>
      </c>
      <c r="H48" s="348" t="s">
        <v>564</v>
      </c>
      <c r="I48" s="348" t="s">
        <v>563</v>
      </c>
      <c r="J48" s="384">
        <v>11219453</v>
      </c>
      <c r="K48" s="348" t="s">
        <v>247</v>
      </c>
      <c r="L48" s="348" t="s">
        <v>465</v>
      </c>
      <c r="M48" s="348" t="s">
        <v>465</v>
      </c>
    </row>
    <row r="49" spans="2:13" x14ac:dyDescent="0.35">
      <c r="B49" s="348" t="s">
        <v>493</v>
      </c>
      <c r="C49" s="348" t="s">
        <v>543</v>
      </c>
      <c r="D49" s="348" t="s">
        <v>463</v>
      </c>
      <c r="E49" s="348" t="s">
        <v>614</v>
      </c>
      <c r="F49" s="348" t="s">
        <v>247</v>
      </c>
      <c r="G49" s="348" t="s">
        <v>49</v>
      </c>
      <c r="H49" s="348" t="s">
        <v>564</v>
      </c>
      <c r="I49" s="348" t="s">
        <v>563</v>
      </c>
      <c r="J49" s="384">
        <v>510479868</v>
      </c>
      <c r="K49" s="348" t="s">
        <v>247</v>
      </c>
      <c r="L49" s="348" t="s">
        <v>465</v>
      </c>
      <c r="M49" s="348" t="s">
        <v>465</v>
      </c>
    </row>
    <row r="50" spans="2:13" x14ac:dyDescent="0.35">
      <c r="B50" s="348" t="s">
        <v>493</v>
      </c>
      <c r="C50" s="348" t="s">
        <v>543</v>
      </c>
      <c r="D50" s="348" t="s">
        <v>463</v>
      </c>
      <c r="E50" s="348" t="s">
        <v>615</v>
      </c>
      <c r="F50" s="348" t="s">
        <v>247</v>
      </c>
      <c r="G50" s="348" t="s">
        <v>49</v>
      </c>
      <c r="H50" s="348" t="s">
        <v>564</v>
      </c>
      <c r="I50" s="348" t="s">
        <v>563</v>
      </c>
      <c r="J50" s="384">
        <v>309876518</v>
      </c>
      <c r="K50" s="348" t="s">
        <v>247</v>
      </c>
      <c r="L50" s="348" t="s">
        <v>465</v>
      </c>
      <c r="M50" s="348" t="s">
        <v>465</v>
      </c>
    </row>
    <row r="51" spans="2:13" x14ac:dyDescent="0.35">
      <c r="B51" s="348" t="s">
        <v>493</v>
      </c>
      <c r="C51" s="348" t="s">
        <v>543</v>
      </c>
      <c r="D51" s="348" t="s">
        <v>463</v>
      </c>
      <c r="E51" s="348" t="s">
        <v>633</v>
      </c>
      <c r="F51" s="348" t="s">
        <v>247</v>
      </c>
      <c r="G51" s="348" t="s">
        <v>49</v>
      </c>
      <c r="H51" s="348" t="s">
        <v>564</v>
      </c>
      <c r="I51" s="348" t="s">
        <v>563</v>
      </c>
      <c r="J51" s="384">
        <v>143391820</v>
      </c>
      <c r="K51" s="348" t="s">
        <v>247</v>
      </c>
      <c r="L51" s="348" t="s">
        <v>465</v>
      </c>
      <c r="M51" s="348" t="s">
        <v>465</v>
      </c>
    </row>
    <row r="52" spans="2:13" x14ac:dyDescent="0.35">
      <c r="B52" s="348" t="s">
        <v>493</v>
      </c>
      <c r="C52" s="348" t="s">
        <v>543</v>
      </c>
      <c r="D52" s="348" t="s">
        <v>463</v>
      </c>
      <c r="E52" s="348" t="s">
        <v>607</v>
      </c>
      <c r="F52" s="348" t="s">
        <v>247</v>
      </c>
      <c r="G52" s="348" t="s">
        <v>49</v>
      </c>
      <c r="H52" s="348" t="s">
        <v>564</v>
      </c>
      <c r="I52" s="348" t="s">
        <v>563</v>
      </c>
      <c r="J52" s="384">
        <v>3322435285</v>
      </c>
      <c r="K52" s="348" t="s">
        <v>247</v>
      </c>
      <c r="L52" s="348" t="s">
        <v>465</v>
      </c>
      <c r="M52" s="348" t="s">
        <v>465</v>
      </c>
    </row>
    <row r="53" spans="2:13" x14ac:dyDescent="0.35">
      <c r="B53" s="348" t="s">
        <v>493</v>
      </c>
      <c r="C53" s="348" t="s">
        <v>543</v>
      </c>
      <c r="D53" s="348" t="s">
        <v>466</v>
      </c>
      <c r="E53" s="348" t="s">
        <v>600</v>
      </c>
      <c r="F53" s="348" t="s">
        <v>49</v>
      </c>
      <c r="G53" s="348" t="s">
        <v>49</v>
      </c>
      <c r="H53" s="348" t="s">
        <v>564</v>
      </c>
      <c r="I53" s="348" t="s">
        <v>563</v>
      </c>
      <c r="J53" s="384">
        <v>113028859</v>
      </c>
      <c r="K53" s="348" t="s">
        <v>247</v>
      </c>
      <c r="L53" s="348" t="s">
        <v>465</v>
      </c>
      <c r="M53" s="348" t="s">
        <v>465</v>
      </c>
    </row>
    <row r="54" spans="2:13" x14ac:dyDescent="0.35">
      <c r="B54" s="348" t="s">
        <v>493</v>
      </c>
      <c r="C54" s="348" t="s">
        <v>543</v>
      </c>
      <c r="D54" s="348" t="s">
        <v>473</v>
      </c>
      <c r="E54" s="348" t="s">
        <v>622</v>
      </c>
      <c r="F54" s="348" t="s">
        <v>247</v>
      </c>
      <c r="G54" s="348" t="s">
        <v>49</v>
      </c>
      <c r="H54" s="348" t="s">
        <v>564</v>
      </c>
      <c r="I54" s="348" t="s">
        <v>563</v>
      </c>
      <c r="J54" s="384">
        <v>32430000</v>
      </c>
      <c r="K54" s="348" t="s">
        <v>247</v>
      </c>
      <c r="L54" s="348" t="s">
        <v>465</v>
      </c>
      <c r="M54" s="348" t="s">
        <v>465</v>
      </c>
    </row>
    <row r="55" spans="2:13" x14ac:dyDescent="0.35">
      <c r="B55" s="348" t="s">
        <v>493</v>
      </c>
      <c r="C55" s="348" t="s">
        <v>543</v>
      </c>
      <c r="D55" s="348" t="s">
        <v>475</v>
      </c>
      <c r="E55" s="348" t="s">
        <v>625</v>
      </c>
      <c r="F55" s="348" t="s">
        <v>49</v>
      </c>
      <c r="G55" s="348" t="s">
        <v>49</v>
      </c>
      <c r="H55" s="348" t="s">
        <v>564</v>
      </c>
      <c r="I55" s="348" t="s">
        <v>563</v>
      </c>
      <c r="J55" s="384">
        <v>62775694</v>
      </c>
      <c r="K55" s="348" t="s">
        <v>247</v>
      </c>
      <c r="L55" s="348" t="s">
        <v>465</v>
      </c>
      <c r="M55" s="348" t="s">
        <v>465</v>
      </c>
    </row>
    <row r="56" spans="2:13" x14ac:dyDescent="0.35">
      <c r="B56" s="348" t="s">
        <v>493</v>
      </c>
      <c r="C56" s="348" t="s">
        <v>506</v>
      </c>
      <c r="D56" s="348" t="s">
        <v>463</v>
      </c>
      <c r="E56" s="348" t="s">
        <v>601</v>
      </c>
      <c r="F56" s="348" t="s">
        <v>49</v>
      </c>
      <c r="G56" s="348" t="s">
        <v>49</v>
      </c>
      <c r="H56" s="348" t="s">
        <v>562</v>
      </c>
      <c r="I56" s="348" t="s">
        <v>563</v>
      </c>
      <c r="J56" s="384">
        <v>112326222540</v>
      </c>
      <c r="K56" s="348" t="s">
        <v>247</v>
      </c>
      <c r="L56" s="348" t="s">
        <v>465</v>
      </c>
      <c r="M56" s="348" t="s">
        <v>465</v>
      </c>
    </row>
    <row r="57" spans="2:13" x14ac:dyDescent="0.35">
      <c r="B57" s="348" t="s">
        <v>493</v>
      </c>
      <c r="C57" s="348" t="s">
        <v>506</v>
      </c>
      <c r="D57" s="348" t="s">
        <v>463</v>
      </c>
      <c r="E57" s="348" t="s">
        <v>614</v>
      </c>
      <c r="F57" s="348" t="s">
        <v>247</v>
      </c>
      <c r="G57" s="348" t="s">
        <v>49</v>
      </c>
      <c r="H57" s="348" t="s">
        <v>562</v>
      </c>
      <c r="I57" s="348" t="s">
        <v>563</v>
      </c>
      <c r="J57" s="384">
        <v>989061410</v>
      </c>
      <c r="K57" s="348" t="s">
        <v>247</v>
      </c>
      <c r="L57" s="348" t="s">
        <v>465</v>
      </c>
      <c r="M57" s="348" t="s">
        <v>465</v>
      </c>
    </row>
    <row r="58" spans="2:13" x14ac:dyDescent="0.35">
      <c r="B58" s="348" t="s">
        <v>493</v>
      </c>
      <c r="C58" s="348" t="s">
        <v>506</v>
      </c>
      <c r="D58" s="348" t="s">
        <v>463</v>
      </c>
      <c r="E58" s="348" t="s">
        <v>615</v>
      </c>
      <c r="F58" s="348" t="s">
        <v>247</v>
      </c>
      <c r="G58" s="348" t="s">
        <v>49</v>
      </c>
      <c r="H58" s="348" t="s">
        <v>562</v>
      </c>
      <c r="I58" s="348" t="s">
        <v>563</v>
      </c>
      <c r="J58" s="384">
        <v>743194815</v>
      </c>
      <c r="K58" s="348" t="s">
        <v>247</v>
      </c>
      <c r="L58" s="348" t="s">
        <v>465</v>
      </c>
      <c r="M58" s="348" t="s">
        <v>465</v>
      </c>
    </row>
    <row r="59" spans="2:13" x14ac:dyDescent="0.35">
      <c r="B59" s="348" t="s">
        <v>493</v>
      </c>
      <c r="C59" s="348" t="s">
        <v>506</v>
      </c>
      <c r="D59" s="348" t="s">
        <v>463</v>
      </c>
      <c r="E59" s="348" t="s">
        <v>607</v>
      </c>
      <c r="F59" s="348" t="s">
        <v>247</v>
      </c>
      <c r="G59" s="348" t="s">
        <v>49</v>
      </c>
      <c r="H59" s="348" t="s">
        <v>562</v>
      </c>
      <c r="I59" s="348" t="s">
        <v>563</v>
      </c>
      <c r="J59" s="384">
        <v>73964283</v>
      </c>
      <c r="K59" s="348" t="s">
        <v>247</v>
      </c>
      <c r="L59" s="348" t="s">
        <v>465</v>
      </c>
      <c r="M59" s="348" t="s">
        <v>465</v>
      </c>
    </row>
    <row r="60" spans="2:13" x14ac:dyDescent="0.35">
      <c r="B60" s="348" t="s">
        <v>493</v>
      </c>
      <c r="C60" s="348" t="s">
        <v>506</v>
      </c>
      <c r="D60" s="348" t="s">
        <v>463</v>
      </c>
      <c r="E60" s="348" t="s">
        <v>628</v>
      </c>
      <c r="F60" s="348" t="s">
        <v>247</v>
      </c>
      <c r="G60" s="348" t="s">
        <v>49</v>
      </c>
      <c r="H60" s="348" t="s">
        <v>562</v>
      </c>
      <c r="I60" s="348" t="s">
        <v>563</v>
      </c>
      <c r="J60" s="384">
        <v>514886779</v>
      </c>
      <c r="K60" s="348" t="s">
        <v>247</v>
      </c>
      <c r="L60" s="348" t="s">
        <v>465</v>
      </c>
      <c r="M60" s="348" t="s">
        <v>465</v>
      </c>
    </row>
    <row r="61" spans="2:13" x14ac:dyDescent="0.35">
      <c r="B61" s="348" t="s">
        <v>493</v>
      </c>
      <c r="C61" s="348" t="s">
        <v>506</v>
      </c>
      <c r="D61" s="348" t="s">
        <v>466</v>
      </c>
      <c r="E61" s="348" t="s">
        <v>600</v>
      </c>
      <c r="F61" s="348" t="s">
        <v>49</v>
      </c>
      <c r="G61" s="348" t="s">
        <v>49</v>
      </c>
      <c r="H61" s="348" t="s">
        <v>562</v>
      </c>
      <c r="I61" s="348" t="s">
        <v>563</v>
      </c>
      <c r="J61" s="384">
        <v>112326222533</v>
      </c>
      <c r="K61" s="348" t="s">
        <v>247</v>
      </c>
      <c r="L61" s="348" t="s">
        <v>465</v>
      </c>
      <c r="M61" s="348" t="s">
        <v>465</v>
      </c>
    </row>
    <row r="62" spans="2:13" x14ac:dyDescent="0.35">
      <c r="B62" s="348" t="s">
        <v>493</v>
      </c>
      <c r="C62" s="348" t="s">
        <v>506</v>
      </c>
      <c r="D62" s="348" t="s">
        <v>466</v>
      </c>
      <c r="E62" s="348" t="s">
        <v>603</v>
      </c>
      <c r="F62" s="348" t="s">
        <v>247</v>
      </c>
      <c r="G62" s="348" t="s">
        <v>49</v>
      </c>
      <c r="H62" s="348" t="s">
        <v>562</v>
      </c>
      <c r="I62" s="348" t="s">
        <v>563</v>
      </c>
      <c r="J62" s="384">
        <v>2791970913</v>
      </c>
      <c r="K62" s="348" t="s">
        <v>247</v>
      </c>
      <c r="L62" s="348" t="s">
        <v>465</v>
      </c>
      <c r="M62" s="348" t="s">
        <v>465</v>
      </c>
    </row>
    <row r="63" spans="2:13" x14ac:dyDescent="0.35">
      <c r="B63" s="348" t="s">
        <v>493</v>
      </c>
      <c r="C63" s="348" t="s">
        <v>506</v>
      </c>
      <c r="D63" s="348" t="s">
        <v>466</v>
      </c>
      <c r="E63" s="348" t="s">
        <v>624</v>
      </c>
      <c r="F63" s="348" t="s">
        <v>247</v>
      </c>
      <c r="G63" s="348" t="s">
        <v>49</v>
      </c>
      <c r="H63" s="348" t="s">
        <v>562</v>
      </c>
      <c r="I63" s="348" t="s">
        <v>563</v>
      </c>
      <c r="J63" s="384">
        <v>5372153682</v>
      </c>
      <c r="K63" s="348" t="s">
        <v>247</v>
      </c>
      <c r="L63" s="348" t="s">
        <v>465</v>
      </c>
      <c r="M63" s="348" t="s">
        <v>465</v>
      </c>
    </row>
    <row r="64" spans="2:13" x14ac:dyDescent="0.35">
      <c r="B64" s="348" t="s">
        <v>493</v>
      </c>
      <c r="C64" s="348" t="s">
        <v>506</v>
      </c>
      <c r="D64" s="348" t="s">
        <v>473</v>
      </c>
      <c r="E64" s="348" t="s">
        <v>622</v>
      </c>
      <c r="F64" s="348" t="s">
        <v>247</v>
      </c>
      <c r="G64" s="348" t="s">
        <v>49</v>
      </c>
      <c r="H64" s="348" t="s">
        <v>562</v>
      </c>
      <c r="I64" s="348" t="s">
        <v>563</v>
      </c>
      <c r="J64" s="384">
        <v>2114868333</v>
      </c>
      <c r="K64" s="348" t="s">
        <v>247</v>
      </c>
      <c r="L64" s="348" t="s">
        <v>465</v>
      </c>
      <c r="M64" s="348" t="s">
        <v>465</v>
      </c>
    </row>
    <row r="65" spans="2:13" x14ac:dyDescent="0.35">
      <c r="B65" s="348" t="s">
        <v>493</v>
      </c>
      <c r="C65" s="348" t="s">
        <v>506</v>
      </c>
      <c r="D65" s="348" t="s">
        <v>475</v>
      </c>
      <c r="E65" s="348" t="s">
        <v>625</v>
      </c>
      <c r="F65" s="348" t="s">
        <v>49</v>
      </c>
      <c r="G65" s="348" t="s">
        <v>49</v>
      </c>
      <c r="H65" s="348" t="s">
        <v>562</v>
      </c>
      <c r="I65" s="348" t="s">
        <v>563</v>
      </c>
      <c r="J65" s="384">
        <v>302084948</v>
      </c>
      <c r="K65" s="348" t="s">
        <v>247</v>
      </c>
      <c r="L65" s="348" t="s">
        <v>465</v>
      </c>
      <c r="M65" s="348" t="s">
        <v>465</v>
      </c>
    </row>
    <row r="66" spans="2:13" x14ac:dyDescent="0.35">
      <c r="B66" s="348" t="s">
        <v>493</v>
      </c>
      <c r="C66" s="348" t="s">
        <v>537</v>
      </c>
      <c r="D66" s="348" t="s">
        <v>472</v>
      </c>
      <c r="E66" s="348" t="s">
        <v>618</v>
      </c>
      <c r="F66" s="348" t="s">
        <v>49</v>
      </c>
      <c r="G66" s="348" t="s">
        <v>247</v>
      </c>
      <c r="I66" s="348" t="s">
        <v>563</v>
      </c>
      <c r="J66" s="384">
        <v>4502490700</v>
      </c>
      <c r="K66" s="348" t="s">
        <v>247</v>
      </c>
      <c r="L66" s="348" t="s">
        <v>465</v>
      </c>
      <c r="M66" s="348" t="s">
        <v>465</v>
      </c>
    </row>
    <row r="67" spans="2:13" x14ac:dyDescent="0.35">
      <c r="B67" s="348" t="s">
        <v>493</v>
      </c>
      <c r="C67" s="348" t="s">
        <v>537</v>
      </c>
      <c r="D67" s="348" t="s">
        <v>463</v>
      </c>
      <c r="E67" s="348" t="s">
        <v>597</v>
      </c>
      <c r="F67" s="348" t="s">
        <v>247</v>
      </c>
      <c r="G67" s="348" t="s">
        <v>247</v>
      </c>
      <c r="I67" s="348" t="s">
        <v>563</v>
      </c>
      <c r="J67" s="384">
        <v>2583260000</v>
      </c>
      <c r="K67" s="348" t="s">
        <v>247</v>
      </c>
      <c r="L67" s="348" t="s">
        <v>465</v>
      </c>
      <c r="M67" s="348" t="s">
        <v>465</v>
      </c>
    </row>
    <row r="68" spans="2:13" x14ac:dyDescent="0.35">
      <c r="B68" s="348" t="s">
        <v>493</v>
      </c>
      <c r="C68" s="348" t="s">
        <v>537</v>
      </c>
      <c r="D68" s="348" t="s">
        <v>463</v>
      </c>
      <c r="E68" s="348" t="s">
        <v>612</v>
      </c>
      <c r="F68" s="348" t="s">
        <v>247</v>
      </c>
      <c r="G68" s="348" t="s">
        <v>247</v>
      </c>
      <c r="I68" s="348" t="s">
        <v>563</v>
      </c>
      <c r="J68" s="384">
        <v>144805400</v>
      </c>
      <c r="K68" s="348" t="s">
        <v>247</v>
      </c>
      <c r="L68" s="348" t="s">
        <v>465</v>
      </c>
      <c r="M68" s="348" t="s">
        <v>465</v>
      </c>
    </row>
    <row r="69" spans="2:13" x14ac:dyDescent="0.35">
      <c r="B69" s="348" t="s">
        <v>493</v>
      </c>
      <c r="C69" s="348" t="s">
        <v>537</v>
      </c>
      <c r="D69" s="348" t="s">
        <v>463</v>
      </c>
      <c r="E69" s="348" t="s">
        <v>614</v>
      </c>
      <c r="F69" s="348" t="s">
        <v>247</v>
      </c>
      <c r="G69" s="348" t="s">
        <v>247</v>
      </c>
      <c r="I69" s="348" t="s">
        <v>563</v>
      </c>
      <c r="J69" s="384">
        <v>191253750</v>
      </c>
      <c r="K69" s="348" t="s">
        <v>247</v>
      </c>
      <c r="L69" s="348" t="s">
        <v>465</v>
      </c>
      <c r="M69" s="348" t="s">
        <v>465</v>
      </c>
    </row>
    <row r="70" spans="2:13" x14ac:dyDescent="0.35">
      <c r="B70" s="348" t="s">
        <v>493</v>
      </c>
      <c r="C70" s="348" t="s">
        <v>537</v>
      </c>
      <c r="D70" s="348" t="s">
        <v>463</v>
      </c>
      <c r="E70" s="348" t="s">
        <v>607</v>
      </c>
      <c r="F70" s="348" t="s">
        <v>247</v>
      </c>
      <c r="G70" s="348" t="s">
        <v>247</v>
      </c>
      <c r="I70" s="348" t="s">
        <v>563</v>
      </c>
      <c r="J70" s="384">
        <v>4887000</v>
      </c>
      <c r="K70" s="348" t="s">
        <v>247</v>
      </c>
      <c r="L70" s="348" t="s">
        <v>465</v>
      </c>
      <c r="M70" s="348" t="s">
        <v>465</v>
      </c>
    </row>
    <row r="71" spans="2:13" x14ac:dyDescent="0.35">
      <c r="B71" s="348" t="s">
        <v>493</v>
      </c>
      <c r="C71" s="348" t="s">
        <v>537</v>
      </c>
      <c r="D71" s="348" t="s">
        <v>473</v>
      </c>
      <c r="E71" s="348" t="s">
        <v>622</v>
      </c>
      <c r="F71" s="348" t="s">
        <v>247</v>
      </c>
      <c r="G71" s="348" t="s">
        <v>247</v>
      </c>
      <c r="I71" s="348" t="s">
        <v>563</v>
      </c>
      <c r="J71" s="384">
        <v>97316200</v>
      </c>
      <c r="K71" s="348" t="s">
        <v>247</v>
      </c>
      <c r="L71" s="348" t="s">
        <v>465</v>
      </c>
      <c r="M71" s="348" t="s">
        <v>465</v>
      </c>
    </row>
    <row r="72" spans="2:13" x14ac:dyDescent="0.35">
      <c r="B72" s="348" t="s">
        <v>493</v>
      </c>
      <c r="C72" s="348" t="s">
        <v>537</v>
      </c>
      <c r="D72" s="348" t="s">
        <v>475</v>
      </c>
      <c r="E72" s="348" t="s">
        <v>625</v>
      </c>
      <c r="F72" s="348" t="s">
        <v>49</v>
      </c>
      <c r="G72" s="348" t="s">
        <v>247</v>
      </c>
      <c r="I72" s="348" t="s">
        <v>563</v>
      </c>
      <c r="J72" s="384">
        <v>26413888</v>
      </c>
      <c r="K72" s="348" t="s">
        <v>247</v>
      </c>
      <c r="L72" s="348" t="s">
        <v>465</v>
      </c>
      <c r="M72" s="348" t="s">
        <v>465</v>
      </c>
    </row>
    <row r="73" spans="2:13" x14ac:dyDescent="0.35">
      <c r="B73" s="348" t="s">
        <v>493</v>
      </c>
      <c r="C73" s="348" t="s">
        <v>553</v>
      </c>
      <c r="D73" s="348" t="s">
        <v>463</v>
      </c>
      <c r="E73" s="348" t="s">
        <v>614</v>
      </c>
      <c r="F73" s="348" t="s">
        <v>247</v>
      </c>
      <c r="G73" s="348" t="s">
        <v>247</v>
      </c>
      <c r="I73" s="348" t="s">
        <v>563</v>
      </c>
      <c r="J73" s="384">
        <v>335102717</v>
      </c>
      <c r="K73" s="348" t="s">
        <v>247</v>
      </c>
      <c r="L73" s="348" t="s">
        <v>465</v>
      </c>
      <c r="M73" s="348" t="s">
        <v>465</v>
      </c>
    </row>
    <row r="74" spans="2:13" x14ac:dyDescent="0.35">
      <c r="B74" s="348" t="s">
        <v>493</v>
      </c>
      <c r="C74" s="348" t="s">
        <v>553</v>
      </c>
      <c r="D74" s="348" t="s">
        <v>463</v>
      </c>
      <c r="E74" s="348" t="s">
        <v>615</v>
      </c>
      <c r="F74" s="348" t="s">
        <v>247</v>
      </c>
      <c r="G74" s="348" t="s">
        <v>247</v>
      </c>
      <c r="I74" s="348" t="s">
        <v>563</v>
      </c>
      <c r="J74" s="384">
        <v>463193744</v>
      </c>
      <c r="K74" s="348" t="s">
        <v>247</v>
      </c>
      <c r="L74" s="348" t="s">
        <v>465</v>
      </c>
      <c r="M74" s="348" t="s">
        <v>465</v>
      </c>
    </row>
    <row r="75" spans="2:13" x14ac:dyDescent="0.35">
      <c r="B75" s="348" t="s">
        <v>493</v>
      </c>
      <c r="C75" s="348" t="s">
        <v>553</v>
      </c>
      <c r="D75" s="348" t="s">
        <v>466</v>
      </c>
      <c r="E75" s="348" t="s">
        <v>603</v>
      </c>
      <c r="F75" s="348" t="s">
        <v>247</v>
      </c>
      <c r="G75" s="348" t="s">
        <v>247</v>
      </c>
      <c r="I75" s="348" t="s">
        <v>563</v>
      </c>
      <c r="J75" s="384">
        <v>3155013</v>
      </c>
      <c r="K75" s="348" t="s">
        <v>247</v>
      </c>
      <c r="L75" s="348" t="s">
        <v>465</v>
      </c>
      <c r="M75" s="348" t="s">
        <v>465</v>
      </c>
    </row>
    <row r="76" spans="2:13" x14ac:dyDescent="0.35">
      <c r="B76" s="348" t="s">
        <v>493</v>
      </c>
      <c r="C76" s="348" t="s">
        <v>553</v>
      </c>
      <c r="D76" s="348" t="s">
        <v>473</v>
      </c>
      <c r="E76" s="348" t="s">
        <v>622</v>
      </c>
      <c r="F76" s="348" t="s">
        <v>247</v>
      </c>
      <c r="G76" s="348" t="s">
        <v>247</v>
      </c>
      <c r="I76" s="348" t="s">
        <v>563</v>
      </c>
      <c r="J76" s="384">
        <v>761130002</v>
      </c>
      <c r="K76" s="348" t="s">
        <v>247</v>
      </c>
      <c r="L76" s="348" t="s">
        <v>465</v>
      </c>
      <c r="M76" s="348" t="s">
        <v>465</v>
      </c>
    </row>
    <row r="77" spans="2:13" x14ac:dyDescent="0.35">
      <c r="B77" s="348" t="s">
        <v>493</v>
      </c>
      <c r="C77" s="348" t="s">
        <v>490</v>
      </c>
      <c r="D77" s="348" t="s">
        <v>468</v>
      </c>
      <c r="E77" s="348" t="s">
        <v>609</v>
      </c>
      <c r="F77" s="348" t="s">
        <v>49</v>
      </c>
      <c r="G77" s="348" t="s">
        <v>247</v>
      </c>
      <c r="I77" s="348" t="s">
        <v>563</v>
      </c>
      <c r="J77" s="384">
        <v>24684933</v>
      </c>
      <c r="K77" s="348" t="s">
        <v>247</v>
      </c>
      <c r="L77" s="348" t="s">
        <v>465</v>
      </c>
      <c r="M77" s="348" t="s">
        <v>465</v>
      </c>
    </row>
    <row r="78" spans="2:13" x14ac:dyDescent="0.35">
      <c r="B78" s="348" t="s">
        <v>493</v>
      </c>
      <c r="C78" s="348" t="s">
        <v>490</v>
      </c>
      <c r="D78" s="348" t="s">
        <v>472</v>
      </c>
      <c r="E78" s="348" t="s">
        <v>618</v>
      </c>
      <c r="F78" s="348" t="s">
        <v>49</v>
      </c>
      <c r="G78" s="348" t="s">
        <v>247</v>
      </c>
      <c r="I78" s="348" t="s">
        <v>563</v>
      </c>
      <c r="J78" s="384">
        <v>10575393</v>
      </c>
      <c r="K78" s="348" t="s">
        <v>247</v>
      </c>
      <c r="L78" s="348" t="s">
        <v>465</v>
      </c>
      <c r="M78" s="348" t="s">
        <v>465</v>
      </c>
    </row>
    <row r="79" spans="2:13" x14ac:dyDescent="0.35">
      <c r="B79" s="348" t="s">
        <v>493</v>
      </c>
      <c r="C79" s="348" t="s">
        <v>490</v>
      </c>
      <c r="D79" s="348" t="s">
        <v>463</v>
      </c>
      <c r="E79" s="348" t="s">
        <v>601</v>
      </c>
      <c r="F79" s="348" t="s">
        <v>49</v>
      </c>
      <c r="G79" s="348" t="s">
        <v>247</v>
      </c>
      <c r="I79" s="348" t="s">
        <v>563</v>
      </c>
      <c r="J79" s="384">
        <v>514573025698</v>
      </c>
      <c r="K79" s="348" t="s">
        <v>247</v>
      </c>
      <c r="L79" s="348" t="s">
        <v>465</v>
      </c>
      <c r="M79" s="348" t="s">
        <v>465</v>
      </c>
    </row>
    <row r="80" spans="2:13" x14ac:dyDescent="0.35">
      <c r="B80" s="348" t="s">
        <v>493</v>
      </c>
      <c r="C80" s="348" t="s">
        <v>490</v>
      </c>
      <c r="D80" s="348" t="s">
        <v>463</v>
      </c>
      <c r="E80" s="348" t="s">
        <v>612</v>
      </c>
      <c r="F80" s="348" t="s">
        <v>247</v>
      </c>
      <c r="G80" s="348" t="s">
        <v>247</v>
      </c>
      <c r="I80" s="348" t="s">
        <v>563</v>
      </c>
      <c r="J80" s="384">
        <v>6629541181</v>
      </c>
      <c r="K80" s="348" t="s">
        <v>247</v>
      </c>
      <c r="L80" s="348" t="s">
        <v>465</v>
      </c>
      <c r="M80" s="348" t="s">
        <v>465</v>
      </c>
    </row>
    <row r="81" spans="2:13" x14ac:dyDescent="0.35">
      <c r="B81" s="348" t="s">
        <v>493</v>
      </c>
      <c r="C81" s="348" t="s">
        <v>490</v>
      </c>
      <c r="D81" s="348" t="s">
        <v>463</v>
      </c>
      <c r="E81" s="348" t="s">
        <v>614</v>
      </c>
      <c r="F81" s="348" t="s">
        <v>247</v>
      </c>
      <c r="G81" s="348" t="s">
        <v>247</v>
      </c>
      <c r="I81" s="348" t="s">
        <v>563</v>
      </c>
      <c r="J81" s="384">
        <v>2654896538</v>
      </c>
      <c r="K81" s="348" t="s">
        <v>247</v>
      </c>
      <c r="L81" s="348" t="s">
        <v>465</v>
      </c>
      <c r="M81" s="348" t="s">
        <v>465</v>
      </c>
    </row>
    <row r="82" spans="2:13" x14ac:dyDescent="0.35">
      <c r="B82" s="348" t="s">
        <v>493</v>
      </c>
      <c r="C82" s="348" t="s">
        <v>490</v>
      </c>
      <c r="D82" s="348" t="s">
        <v>463</v>
      </c>
      <c r="E82" s="348" t="s">
        <v>615</v>
      </c>
      <c r="F82" s="348" t="s">
        <v>247</v>
      </c>
      <c r="G82" s="348" t="s">
        <v>247</v>
      </c>
      <c r="I82" s="348" t="s">
        <v>563</v>
      </c>
      <c r="J82" s="384">
        <v>3752206174</v>
      </c>
      <c r="K82" s="348" t="s">
        <v>247</v>
      </c>
      <c r="L82" s="348" t="s">
        <v>465</v>
      </c>
      <c r="M82" s="348" t="s">
        <v>465</v>
      </c>
    </row>
    <row r="83" spans="2:13" x14ac:dyDescent="0.35">
      <c r="B83" s="348" t="s">
        <v>493</v>
      </c>
      <c r="C83" s="348" t="s">
        <v>490</v>
      </c>
      <c r="D83" s="348" t="s">
        <v>463</v>
      </c>
      <c r="E83" s="348" t="s">
        <v>607</v>
      </c>
      <c r="F83" s="348" t="s">
        <v>247</v>
      </c>
      <c r="G83" s="348" t="s">
        <v>247</v>
      </c>
      <c r="I83" s="348" t="s">
        <v>563</v>
      </c>
      <c r="J83" s="384">
        <v>88509286843</v>
      </c>
      <c r="K83" s="348" t="s">
        <v>247</v>
      </c>
      <c r="L83" s="348" t="s">
        <v>465</v>
      </c>
      <c r="M83" s="348" t="s">
        <v>465</v>
      </c>
    </row>
    <row r="84" spans="2:13" x14ac:dyDescent="0.35">
      <c r="B84" s="348" t="s">
        <v>493</v>
      </c>
      <c r="C84" s="348" t="s">
        <v>490</v>
      </c>
      <c r="D84" s="348" t="s">
        <v>466</v>
      </c>
      <c r="E84" s="348" t="s">
        <v>600</v>
      </c>
      <c r="F84" s="348" t="s">
        <v>49</v>
      </c>
      <c r="G84" s="348" t="s">
        <v>247</v>
      </c>
      <c r="I84" s="348" t="s">
        <v>563</v>
      </c>
      <c r="J84" s="384">
        <v>492444441775</v>
      </c>
      <c r="K84" s="348" t="s">
        <v>247</v>
      </c>
      <c r="L84" s="348" t="s">
        <v>465</v>
      </c>
      <c r="M84" s="348" t="s">
        <v>465</v>
      </c>
    </row>
    <row r="85" spans="2:13" x14ac:dyDescent="0.35">
      <c r="B85" s="348" t="s">
        <v>493</v>
      </c>
      <c r="C85" s="348" t="s">
        <v>490</v>
      </c>
      <c r="D85" s="348" t="s">
        <v>466</v>
      </c>
      <c r="E85" s="348" t="s">
        <v>603</v>
      </c>
      <c r="F85" s="348" t="s">
        <v>247</v>
      </c>
      <c r="G85" s="348" t="s">
        <v>247</v>
      </c>
      <c r="I85" s="348" t="s">
        <v>563</v>
      </c>
      <c r="J85" s="384">
        <v>54793753163</v>
      </c>
      <c r="K85" s="348" t="s">
        <v>247</v>
      </c>
      <c r="L85" s="348" t="s">
        <v>465</v>
      </c>
      <c r="M85" s="348" t="s">
        <v>465</v>
      </c>
    </row>
    <row r="86" spans="2:13" x14ac:dyDescent="0.35">
      <c r="B86" s="348" t="s">
        <v>493</v>
      </c>
      <c r="C86" s="348" t="s">
        <v>490</v>
      </c>
      <c r="D86" s="348" t="s">
        <v>479</v>
      </c>
      <c r="E86" s="348" t="s">
        <v>630</v>
      </c>
      <c r="F86" s="348" t="s">
        <v>49</v>
      </c>
      <c r="G86" s="348" t="s">
        <v>247</v>
      </c>
      <c r="I86" s="348" t="s">
        <v>563</v>
      </c>
      <c r="J86" s="384">
        <v>2564450077</v>
      </c>
      <c r="K86" s="348" t="s">
        <v>247</v>
      </c>
      <c r="L86" s="348" t="s">
        <v>465</v>
      </c>
      <c r="M86" s="348" t="s">
        <v>465</v>
      </c>
    </row>
    <row r="87" spans="2:13" x14ac:dyDescent="0.35">
      <c r="B87" s="348" t="s">
        <v>493</v>
      </c>
      <c r="C87" s="348" t="s">
        <v>490</v>
      </c>
      <c r="D87" s="348" t="s">
        <v>473</v>
      </c>
      <c r="E87" s="348" t="s">
        <v>622</v>
      </c>
      <c r="F87" s="348" t="s">
        <v>247</v>
      </c>
      <c r="G87" s="348" t="s">
        <v>247</v>
      </c>
      <c r="I87" s="348" t="s">
        <v>563</v>
      </c>
      <c r="J87" s="384">
        <v>5711196662</v>
      </c>
      <c r="K87" s="348" t="s">
        <v>247</v>
      </c>
      <c r="L87" s="348" t="s">
        <v>465</v>
      </c>
      <c r="M87" s="348" t="s">
        <v>465</v>
      </c>
    </row>
    <row r="88" spans="2:13" x14ac:dyDescent="0.35">
      <c r="B88" s="348" t="s">
        <v>493</v>
      </c>
      <c r="C88" s="348" t="s">
        <v>490</v>
      </c>
      <c r="D88" s="348" t="s">
        <v>475</v>
      </c>
      <c r="E88" s="348" t="s">
        <v>625</v>
      </c>
      <c r="F88" s="348" t="s">
        <v>49</v>
      </c>
      <c r="G88" s="348" t="s">
        <v>247</v>
      </c>
      <c r="I88" s="348" t="s">
        <v>563</v>
      </c>
      <c r="J88" s="384">
        <v>971228002</v>
      </c>
      <c r="K88" s="348" t="s">
        <v>247</v>
      </c>
      <c r="L88" s="348" t="s">
        <v>465</v>
      </c>
      <c r="M88" s="348" t="s">
        <v>465</v>
      </c>
    </row>
    <row r="89" spans="2:13" x14ac:dyDescent="0.35">
      <c r="B89" s="348" t="s">
        <v>493</v>
      </c>
      <c r="C89" s="348" t="s">
        <v>496</v>
      </c>
      <c r="D89" s="348" t="s">
        <v>463</v>
      </c>
      <c r="E89" s="348" t="s">
        <v>597</v>
      </c>
      <c r="F89" s="348" t="s">
        <v>247</v>
      </c>
      <c r="G89" s="348" t="s">
        <v>247</v>
      </c>
      <c r="I89" s="348" t="s">
        <v>563</v>
      </c>
      <c r="J89" s="384">
        <v>339866635849</v>
      </c>
      <c r="K89" s="348" t="s">
        <v>247</v>
      </c>
      <c r="L89" s="348" t="s">
        <v>465</v>
      </c>
      <c r="M89" s="348" t="s">
        <v>465</v>
      </c>
    </row>
    <row r="90" spans="2:13" x14ac:dyDescent="0.35">
      <c r="B90" s="348" t="s">
        <v>493</v>
      </c>
      <c r="C90" s="348" t="s">
        <v>496</v>
      </c>
      <c r="D90" s="348" t="s">
        <v>463</v>
      </c>
      <c r="E90" s="348" t="s">
        <v>612</v>
      </c>
      <c r="F90" s="348" t="s">
        <v>247</v>
      </c>
      <c r="G90" s="348" t="s">
        <v>247</v>
      </c>
      <c r="I90" s="348" t="s">
        <v>563</v>
      </c>
      <c r="J90" s="384">
        <v>89051000283</v>
      </c>
      <c r="K90" s="348" t="s">
        <v>247</v>
      </c>
      <c r="L90" s="348" t="s">
        <v>465</v>
      </c>
      <c r="M90" s="348" t="s">
        <v>465</v>
      </c>
    </row>
    <row r="91" spans="2:13" x14ac:dyDescent="0.35">
      <c r="B91" s="348" t="s">
        <v>493</v>
      </c>
      <c r="C91" s="348" t="s">
        <v>496</v>
      </c>
      <c r="D91" s="348" t="s">
        <v>463</v>
      </c>
      <c r="E91" s="348" t="s">
        <v>614</v>
      </c>
      <c r="F91" s="348" t="s">
        <v>247</v>
      </c>
      <c r="G91" s="348" t="s">
        <v>247</v>
      </c>
      <c r="I91" s="348" t="s">
        <v>563</v>
      </c>
      <c r="J91" s="384">
        <v>14525980246</v>
      </c>
      <c r="K91" s="348" t="s">
        <v>247</v>
      </c>
      <c r="L91" s="348" t="s">
        <v>465</v>
      </c>
      <c r="M91" s="348" t="s">
        <v>465</v>
      </c>
    </row>
    <row r="92" spans="2:13" x14ac:dyDescent="0.35">
      <c r="B92" s="348" t="s">
        <v>493</v>
      </c>
      <c r="C92" s="348" t="s">
        <v>496</v>
      </c>
      <c r="D92" s="348" t="s">
        <v>463</v>
      </c>
      <c r="E92" s="348" t="s">
        <v>615</v>
      </c>
      <c r="F92" s="348" t="s">
        <v>247</v>
      </c>
      <c r="G92" s="348" t="s">
        <v>247</v>
      </c>
      <c r="I92" s="348" t="s">
        <v>563</v>
      </c>
      <c r="J92" s="384">
        <v>18871736383</v>
      </c>
      <c r="K92" s="348" t="s">
        <v>247</v>
      </c>
      <c r="L92" s="348" t="s">
        <v>465</v>
      </c>
      <c r="M92" s="348" t="s">
        <v>465</v>
      </c>
    </row>
    <row r="93" spans="2:13" x14ac:dyDescent="0.35">
      <c r="B93" s="348" t="s">
        <v>493</v>
      </c>
      <c r="C93" s="348" t="s">
        <v>496</v>
      </c>
      <c r="D93" s="348" t="s">
        <v>463</v>
      </c>
      <c r="E93" s="348" t="s">
        <v>632</v>
      </c>
      <c r="F93" s="348" t="s">
        <v>247</v>
      </c>
      <c r="G93" s="348" t="s">
        <v>247</v>
      </c>
      <c r="I93" s="348" t="s">
        <v>563</v>
      </c>
      <c r="J93" s="384">
        <v>2257198632</v>
      </c>
      <c r="K93" s="348" t="s">
        <v>247</v>
      </c>
      <c r="L93" s="348" t="s">
        <v>465</v>
      </c>
      <c r="M93" s="348" t="s">
        <v>465</v>
      </c>
    </row>
    <row r="94" spans="2:13" x14ac:dyDescent="0.35">
      <c r="B94" s="348" t="s">
        <v>493</v>
      </c>
      <c r="C94" s="348" t="s">
        <v>496</v>
      </c>
      <c r="D94" s="348" t="s">
        <v>463</v>
      </c>
      <c r="E94" s="348" t="s">
        <v>641</v>
      </c>
      <c r="F94" s="348" t="s">
        <v>247</v>
      </c>
      <c r="G94" s="348" t="s">
        <v>247</v>
      </c>
      <c r="I94" s="348" t="s">
        <v>563</v>
      </c>
      <c r="J94" s="384">
        <v>4725000</v>
      </c>
      <c r="K94" s="348" t="s">
        <v>247</v>
      </c>
      <c r="L94" s="348" t="s">
        <v>465</v>
      </c>
      <c r="M94" s="348" t="s">
        <v>465</v>
      </c>
    </row>
    <row r="95" spans="2:13" x14ac:dyDescent="0.35">
      <c r="B95" s="348" t="s">
        <v>493</v>
      </c>
      <c r="C95" s="348" t="s">
        <v>496</v>
      </c>
      <c r="D95" s="348" t="s">
        <v>466</v>
      </c>
      <c r="E95" s="348" t="s">
        <v>603</v>
      </c>
      <c r="F95" s="348" t="s">
        <v>247</v>
      </c>
      <c r="G95" s="348" t="s">
        <v>247</v>
      </c>
      <c r="I95" s="348" t="s">
        <v>563</v>
      </c>
      <c r="J95" s="384">
        <v>103476645106</v>
      </c>
      <c r="K95" s="348" t="s">
        <v>247</v>
      </c>
      <c r="L95" s="348" t="s">
        <v>465</v>
      </c>
      <c r="M95" s="348" t="s">
        <v>465</v>
      </c>
    </row>
    <row r="96" spans="2:13" x14ac:dyDescent="0.35">
      <c r="B96" s="348" t="s">
        <v>493</v>
      </c>
      <c r="C96" s="348" t="s">
        <v>496</v>
      </c>
      <c r="D96" s="348" t="s">
        <v>467</v>
      </c>
      <c r="E96" s="348" t="s">
        <v>605</v>
      </c>
      <c r="F96" s="348" t="s">
        <v>49</v>
      </c>
      <c r="G96" s="348" t="s">
        <v>247</v>
      </c>
      <c r="I96" s="348" t="s">
        <v>563</v>
      </c>
      <c r="J96" s="384">
        <v>438519945180</v>
      </c>
      <c r="K96" s="348" t="s">
        <v>247</v>
      </c>
      <c r="L96" s="348" t="s">
        <v>465</v>
      </c>
      <c r="M96" s="348" t="s">
        <v>465</v>
      </c>
    </row>
    <row r="97" spans="2:13" x14ac:dyDescent="0.35">
      <c r="B97" s="348" t="s">
        <v>493</v>
      </c>
      <c r="C97" s="348" t="s">
        <v>496</v>
      </c>
      <c r="D97" s="348" t="s">
        <v>470</v>
      </c>
      <c r="E97" s="348" t="s">
        <v>617</v>
      </c>
      <c r="F97" s="348" t="s">
        <v>247</v>
      </c>
      <c r="G97" s="348" t="s">
        <v>247</v>
      </c>
      <c r="I97" s="348" t="s">
        <v>563</v>
      </c>
      <c r="J97" s="384">
        <v>79976912459</v>
      </c>
      <c r="K97" s="348" t="s">
        <v>247</v>
      </c>
      <c r="L97" s="348" t="s">
        <v>465</v>
      </c>
      <c r="M97" s="348" t="s">
        <v>465</v>
      </c>
    </row>
    <row r="98" spans="2:13" x14ac:dyDescent="0.35">
      <c r="B98" s="348" t="s">
        <v>493</v>
      </c>
      <c r="C98" s="348" t="s">
        <v>496</v>
      </c>
      <c r="D98" s="348" t="s">
        <v>473</v>
      </c>
      <c r="E98" s="348" t="s">
        <v>622</v>
      </c>
      <c r="F98" s="348" t="s">
        <v>247</v>
      </c>
      <c r="G98" s="348" t="s">
        <v>247</v>
      </c>
      <c r="I98" s="348" t="s">
        <v>563</v>
      </c>
      <c r="J98" s="384">
        <v>7066802892</v>
      </c>
      <c r="K98" s="348" t="s">
        <v>247</v>
      </c>
      <c r="L98" s="348" t="s">
        <v>465</v>
      </c>
      <c r="M98" s="348" t="s">
        <v>465</v>
      </c>
    </row>
    <row r="99" spans="2:13" x14ac:dyDescent="0.35">
      <c r="B99" s="348" t="s">
        <v>493</v>
      </c>
      <c r="C99" s="348" t="s">
        <v>503</v>
      </c>
      <c r="D99" s="348" t="s">
        <v>468</v>
      </c>
      <c r="E99" s="348" t="s">
        <v>609</v>
      </c>
      <c r="F99" s="348" t="s">
        <v>49</v>
      </c>
      <c r="G99" s="348" t="s">
        <v>247</v>
      </c>
      <c r="I99" s="348" t="s">
        <v>563</v>
      </c>
      <c r="J99" s="384">
        <v>55789031501</v>
      </c>
      <c r="K99" s="348" t="s">
        <v>247</v>
      </c>
      <c r="L99" s="348" t="s">
        <v>465</v>
      </c>
      <c r="M99" s="348" t="s">
        <v>465</v>
      </c>
    </row>
    <row r="100" spans="2:13" x14ac:dyDescent="0.35">
      <c r="B100" s="348" t="s">
        <v>493</v>
      </c>
      <c r="C100" s="348" t="s">
        <v>503</v>
      </c>
      <c r="D100" s="348" t="s">
        <v>472</v>
      </c>
      <c r="E100" s="348" t="s">
        <v>618</v>
      </c>
      <c r="F100" s="348" t="s">
        <v>49</v>
      </c>
      <c r="G100" s="348" t="s">
        <v>247</v>
      </c>
      <c r="I100" s="348" t="s">
        <v>563</v>
      </c>
      <c r="J100" s="384">
        <v>23867469070</v>
      </c>
      <c r="K100" s="348" t="s">
        <v>247</v>
      </c>
      <c r="L100" s="348" t="s">
        <v>465</v>
      </c>
      <c r="M100" s="348" t="s">
        <v>465</v>
      </c>
    </row>
    <row r="101" spans="2:13" x14ac:dyDescent="0.35">
      <c r="B101" s="348" t="s">
        <v>493</v>
      </c>
      <c r="C101" s="348" t="s">
        <v>503</v>
      </c>
      <c r="D101" s="348" t="s">
        <v>463</v>
      </c>
      <c r="E101" s="348" t="s">
        <v>612</v>
      </c>
      <c r="F101" s="348" t="s">
        <v>247</v>
      </c>
      <c r="G101" s="348" t="s">
        <v>247</v>
      </c>
      <c r="I101" s="348" t="s">
        <v>563</v>
      </c>
      <c r="J101" s="384">
        <v>6295723489</v>
      </c>
      <c r="K101" s="348" t="s">
        <v>247</v>
      </c>
      <c r="L101" s="348" t="s">
        <v>465</v>
      </c>
      <c r="M101" s="348" t="s">
        <v>465</v>
      </c>
    </row>
    <row r="102" spans="2:13" x14ac:dyDescent="0.35">
      <c r="B102" s="348" t="s">
        <v>493</v>
      </c>
      <c r="C102" s="348" t="s">
        <v>503</v>
      </c>
      <c r="D102" s="348" t="s">
        <v>463</v>
      </c>
      <c r="E102" s="348" t="s">
        <v>614</v>
      </c>
      <c r="F102" s="348" t="s">
        <v>247</v>
      </c>
      <c r="G102" s="348" t="s">
        <v>247</v>
      </c>
      <c r="I102" s="348" t="s">
        <v>563</v>
      </c>
      <c r="J102" s="384">
        <v>12790685100</v>
      </c>
      <c r="K102" s="348" t="s">
        <v>247</v>
      </c>
      <c r="L102" s="348" t="s">
        <v>465</v>
      </c>
      <c r="M102" s="348" t="s">
        <v>465</v>
      </c>
    </row>
    <row r="103" spans="2:13" x14ac:dyDescent="0.35">
      <c r="B103" s="348" t="s">
        <v>493</v>
      </c>
      <c r="C103" s="348" t="s">
        <v>503</v>
      </c>
      <c r="D103" s="348" t="s">
        <v>463</v>
      </c>
      <c r="E103" s="348" t="s">
        <v>615</v>
      </c>
      <c r="F103" s="348" t="s">
        <v>247</v>
      </c>
      <c r="G103" s="348" t="s">
        <v>247</v>
      </c>
      <c r="I103" s="348" t="s">
        <v>563</v>
      </c>
      <c r="J103" s="384">
        <v>16544690169</v>
      </c>
      <c r="K103" s="348" t="s">
        <v>247</v>
      </c>
      <c r="L103" s="348" t="s">
        <v>465</v>
      </c>
      <c r="M103" s="348" t="s">
        <v>465</v>
      </c>
    </row>
    <row r="104" spans="2:13" x14ac:dyDescent="0.35">
      <c r="B104" s="348" t="s">
        <v>493</v>
      </c>
      <c r="C104" s="348" t="s">
        <v>503</v>
      </c>
      <c r="D104" s="348" t="s">
        <v>463</v>
      </c>
      <c r="E104" s="348" t="s">
        <v>607</v>
      </c>
      <c r="F104" s="348" t="s">
        <v>247</v>
      </c>
      <c r="G104" s="348" t="s">
        <v>247</v>
      </c>
      <c r="I104" s="348" t="s">
        <v>563</v>
      </c>
      <c r="J104" s="384">
        <v>24444310105</v>
      </c>
      <c r="K104" s="348" t="s">
        <v>247</v>
      </c>
      <c r="L104" s="348" t="s">
        <v>465</v>
      </c>
      <c r="M104" s="348" t="s">
        <v>465</v>
      </c>
    </row>
    <row r="105" spans="2:13" x14ac:dyDescent="0.35">
      <c r="B105" s="348" t="s">
        <v>493</v>
      </c>
      <c r="C105" s="348" t="s">
        <v>503</v>
      </c>
      <c r="D105" s="348" t="s">
        <v>466</v>
      </c>
      <c r="E105" s="348" t="s">
        <v>603</v>
      </c>
      <c r="F105" s="348" t="s">
        <v>247</v>
      </c>
      <c r="G105" s="348" t="s">
        <v>247</v>
      </c>
      <c r="I105" s="348" t="s">
        <v>563</v>
      </c>
      <c r="J105" s="384">
        <v>103229895161</v>
      </c>
      <c r="K105" s="348" t="s">
        <v>247</v>
      </c>
      <c r="L105" s="348" t="s">
        <v>465</v>
      </c>
      <c r="M105" s="348" t="s">
        <v>465</v>
      </c>
    </row>
    <row r="106" spans="2:13" x14ac:dyDescent="0.35">
      <c r="B106" s="348" t="s">
        <v>493</v>
      </c>
      <c r="C106" s="348" t="s">
        <v>503</v>
      </c>
      <c r="D106" s="348" t="s">
        <v>466</v>
      </c>
      <c r="E106" s="348" t="s">
        <v>624</v>
      </c>
      <c r="F106" s="348" t="s">
        <v>247</v>
      </c>
      <c r="G106" s="348" t="s">
        <v>247</v>
      </c>
      <c r="I106" s="348" t="s">
        <v>563</v>
      </c>
      <c r="J106" s="384">
        <v>28665233947</v>
      </c>
      <c r="K106" s="348" t="s">
        <v>247</v>
      </c>
      <c r="L106" s="348" t="s">
        <v>465</v>
      </c>
      <c r="M106" s="348" t="s">
        <v>465</v>
      </c>
    </row>
    <row r="107" spans="2:13" x14ac:dyDescent="0.35">
      <c r="B107" s="348" t="s">
        <v>493</v>
      </c>
      <c r="C107" s="348" t="s">
        <v>503</v>
      </c>
      <c r="D107" s="348" t="s">
        <v>473</v>
      </c>
      <c r="E107" s="348" t="s">
        <v>622</v>
      </c>
      <c r="F107" s="348" t="s">
        <v>247</v>
      </c>
      <c r="G107" s="348" t="s">
        <v>247</v>
      </c>
      <c r="I107" s="348" t="s">
        <v>563</v>
      </c>
      <c r="J107" s="384">
        <v>4947816516</v>
      </c>
      <c r="K107" s="348" t="s">
        <v>247</v>
      </c>
      <c r="L107" s="348" t="s">
        <v>465</v>
      </c>
      <c r="M107" s="348" t="s">
        <v>465</v>
      </c>
    </row>
    <row r="108" spans="2:13" x14ac:dyDescent="0.35">
      <c r="B108" s="348" t="s">
        <v>493</v>
      </c>
      <c r="C108" s="348" t="s">
        <v>503</v>
      </c>
      <c r="D108" s="348" t="s">
        <v>475</v>
      </c>
      <c r="E108" s="348" t="s">
        <v>625</v>
      </c>
      <c r="F108" s="348" t="s">
        <v>49</v>
      </c>
      <c r="G108" s="348" t="s">
        <v>247</v>
      </c>
      <c r="I108" s="348" t="s">
        <v>563</v>
      </c>
      <c r="J108" s="384">
        <v>144500000</v>
      </c>
      <c r="K108" s="348" t="s">
        <v>247</v>
      </c>
      <c r="L108" s="348" t="s">
        <v>465</v>
      </c>
      <c r="M108" s="348" t="s">
        <v>465</v>
      </c>
    </row>
    <row r="109" spans="2:13" x14ac:dyDescent="0.35">
      <c r="B109" s="348" t="s">
        <v>493</v>
      </c>
      <c r="C109" s="348" t="s">
        <v>509</v>
      </c>
      <c r="D109" s="348" t="s">
        <v>468</v>
      </c>
      <c r="E109" s="348" t="s">
        <v>609</v>
      </c>
      <c r="F109" s="348" t="s">
        <v>49</v>
      </c>
      <c r="G109" s="348" t="s">
        <v>247</v>
      </c>
      <c r="I109" s="348" t="s">
        <v>563</v>
      </c>
      <c r="J109" s="384">
        <v>84235559221</v>
      </c>
      <c r="K109" s="348" t="s">
        <v>247</v>
      </c>
      <c r="L109" s="348" t="s">
        <v>465</v>
      </c>
      <c r="M109" s="348" t="s">
        <v>465</v>
      </c>
    </row>
    <row r="110" spans="2:13" x14ac:dyDescent="0.35">
      <c r="B110" s="348" t="s">
        <v>493</v>
      </c>
      <c r="C110" s="348" t="s">
        <v>509</v>
      </c>
      <c r="D110" s="348" t="s">
        <v>472</v>
      </c>
      <c r="E110" s="348" t="s">
        <v>618</v>
      </c>
      <c r="F110" s="348" t="s">
        <v>49</v>
      </c>
      <c r="G110" s="348" t="s">
        <v>247</v>
      </c>
      <c r="I110" s="348" t="s">
        <v>563</v>
      </c>
      <c r="J110" s="384">
        <v>25157237797</v>
      </c>
      <c r="K110" s="348" t="s">
        <v>247</v>
      </c>
      <c r="L110" s="348" t="s">
        <v>465</v>
      </c>
      <c r="M110" s="348" t="s">
        <v>465</v>
      </c>
    </row>
    <row r="111" spans="2:13" x14ac:dyDescent="0.35">
      <c r="B111" s="348" t="s">
        <v>493</v>
      </c>
      <c r="C111" s="348" t="s">
        <v>509</v>
      </c>
      <c r="D111" s="348" t="s">
        <v>473</v>
      </c>
      <c r="E111" s="348" t="s">
        <v>622</v>
      </c>
      <c r="F111" s="348" t="s">
        <v>247</v>
      </c>
      <c r="G111" s="348" t="s">
        <v>247</v>
      </c>
      <c r="I111" s="348" t="s">
        <v>563</v>
      </c>
      <c r="J111" s="384">
        <v>2153154</v>
      </c>
      <c r="K111" s="348" t="s">
        <v>247</v>
      </c>
      <c r="L111" s="348" t="s">
        <v>465</v>
      </c>
      <c r="M111" s="348" t="s">
        <v>465</v>
      </c>
    </row>
    <row r="112" spans="2:13" x14ac:dyDescent="0.35">
      <c r="B112" s="348" t="s">
        <v>493</v>
      </c>
      <c r="C112" s="348" t="s">
        <v>510</v>
      </c>
      <c r="D112" s="348" t="s">
        <v>463</v>
      </c>
      <c r="E112" s="348" t="s">
        <v>612</v>
      </c>
      <c r="F112" s="348" t="s">
        <v>247</v>
      </c>
      <c r="G112" s="348" t="s">
        <v>247</v>
      </c>
      <c r="I112" s="348" t="s">
        <v>563</v>
      </c>
      <c r="J112" s="384">
        <v>2513579830</v>
      </c>
      <c r="K112" s="348" t="s">
        <v>247</v>
      </c>
      <c r="L112" s="348" t="s">
        <v>465</v>
      </c>
      <c r="M112" s="348" t="s">
        <v>465</v>
      </c>
    </row>
    <row r="113" spans="2:13" x14ac:dyDescent="0.35">
      <c r="B113" s="348" t="s">
        <v>493</v>
      </c>
      <c r="C113" s="348" t="s">
        <v>510</v>
      </c>
      <c r="D113" s="348" t="s">
        <v>463</v>
      </c>
      <c r="E113" s="348" t="s">
        <v>614</v>
      </c>
      <c r="F113" s="348" t="s">
        <v>247</v>
      </c>
      <c r="G113" s="348" t="s">
        <v>247</v>
      </c>
      <c r="I113" s="348" t="s">
        <v>563</v>
      </c>
      <c r="J113" s="384">
        <v>3349884551</v>
      </c>
      <c r="K113" s="348" t="s">
        <v>247</v>
      </c>
      <c r="L113" s="348" t="s">
        <v>465</v>
      </c>
      <c r="M113" s="348" t="s">
        <v>465</v>
      </c>
    </row>
    <row r="114" spans="2:13" x14ac:dyDescent="0.35">
      <c r="B114" s="348" t="s">
        <v>493</v>
      </c>
      <c r="C114" s="348" t="s">
        <v>510</v>
      </c>
      <c r="D114" s="348" t="s">
        <v>463</v>
      </c>
      <c r="E114" s="348" t="s">
        <v>607</v>
      </c>
      <c r="F114" s="348" t="s">
        <v>247</v>
      </c>
      <c r="G114" s="348" t="s">
        <v>247</v>
      </c>
      <c r="I114" s="348" t="s">
        <v>563</v>
      </c>
      <c r="J114" s="384">
        <v>12891222073</v>
      </c>
      <c r="K114" s="348" t="s">
        <v>247</v>
      </c>
      <c r="L114" s="348" t="s">
        <v>465</v>
      </c>
      <c r="M114" s="348" t="s">
        <v>465</v>
      </c>
    </row>
    <row r="115" spans="2:13" x14ac:dyDescent="0.35">
      <c r="B115" s="348" t="s">
        <v>493</v>
      </c>
      <c r="C115" s="348" t="s">
        <v>510</v>
      </c>
      <c r="D115" s="348" t="s">
        <v>466</v>
      </c>
      <c r="E115" s="348" t="s">
        <v>600</v>
      </c>
      <c r="F115" s="348" t="s">
        <v>49</v>
      </c>
      <c r="G115" s="348" t="s">
        <v>247</v>
      </c>
      <c r="I115" s="348" t="s">
        <v>563</v>
      </c>
      <c r="J115" s="384">
        <v>26309618454</v>
      </c>
      <c r="K115" s="348" t="s">
        <v>247</v>
      </c>
      <c r="L115" s="348" t="s">
        <v>465</v>
      </c>
      <c r="M115" s="348" t="s">
        <v>465</v>
      </c>
    </row>
    <row r="116" spans="2:13" x14ac:dyDescent="0.35">
      <c r="B116" s="348" t="s">
        <v>493</v>
      </c>
      <c r="C116" s="348" t="s">
        <v>510</v>
      </c>
      <c r="D116" s="348" t="s">
        <v>466</v>
      </c>
      <c r="E116" s="348" t="s">
        <v>603</v>
      </c>
      <c r="F116" s="348" t="s">
        <v>247</v>
      </c>
      <c r="G116" s="348" t="s">
        <v>247</v>
      </c>
      <c r="I116" s="348" t="s">
        <v>563</v>
      </c>
      <c r="J116" s="384">
        <v>9028785046</v>
      </c>
      <c r="K116" s="348" t="s">
        <v>247</v>
      </c>
      <c r="L116" s="348" t="s">
        <v>465</v>
      </c>
      <c r="M116" s="348" t="s">
        <v>465</v>
      </c>
    </row>
    <row r="117" spans="2:13" x14ac:dyDescent="0.35">
      <c r="B117" s="348" t="s">
        <v>493</v>
      </c>
      <c r="C117" s="348" t="s">
        <v>510</v>
      </c>
      <c r="D117" s="348" t="s">
        <v>470</v>
      </c>
      <c r="E117" s="348" t="s">
        <v>617</v>
      </c>
      <c r="F117" s="348" t="s">
        <v>247</v>
      </c>
      <c r="G117" s="348" t="s">
        <v>247</v>
      </c>
      <c r="I117" s="348" t="s">
        <v>563</v>
      </c>
      <c r="J117" s="384">
        <v>10528917238</v>
      </c>
      <c r="K117" s="348" t="s">
        <v>247</v>
      </c>
      <c r="L117" s="348" t="s">
        <v>465</v>
      </c>
      <c r="M117" s="348" t="s">
        <v>465</v>
      </c>
    </row>
    <row r="118" spans="2:13" x14ac:dyDescent="0.35">
      <c r="B118" s="348" t="s">
        <v>493</v>
      </c>
      <c r="C118" s="348" t="s">
        <v>510</v>
      </c>
      <c r="D118" s="348" t="s">
        <v>473</v>
      </c>
      <c r="E118" s="348" t="s">
        <v>622</v>
      </c>
      <c r="F118" s="348" t="s">
        <v>247</v>
      </c>
      <c r="G118" s="348" t="s">
        <v>247</v>
      </c>
      <c r="I118" s="348" t="s">
        <v>563</v>
      </c>
      <c r="J118" s="384">
        <v>4565904414</v>
      </c>
      <c r="K118" s="348" t="s">
        <v>247</v>
      </c>
      <c r="L118" s="348" t="s">
        <v>465</v>
      </c>
      <c r="M118" s="348" t="s">
        <v>465</v>
      </c>
    </row>
    <row r="119" spans="2:13" x14ac:dyDescent="0.35">
      <c r="B119" s="348" t="s">
        <v>493</v>
      </c>
      <c r="C119" s="348" t="s">
        <v>510</v>
      </c>
      <c r="D119" s="348" t="s">
        <v>475</v>
      </c>
      <c r="E119" s="348" t="s">
        <v>625</v>
      </c>
      <c r="F119" s="348" t="s">
        <v>49</v>
      </c>
      <c r="G119" s="348" t="s">
        <v>247</v>
      </c>
      <c r="I119" s="348" t="s">
        <v>563</v>
      </c>
      <c r="J119" s="384">
        <v>643050125</v>
      </c>
      <c r="K119" s="348" t="s">
        <v>247</v>
      </c>
      <c r="L119" s="348" t="s">
        <v>465</v>
      </c>
      <c r="M119" s="348" t="s">
        <v>465</v>
      </c>
    </row>
    <row r="120" spans="2:13" x14ac:dyDescent="0.35">
      <c r="B120" s="348" t="s">
        <v>493</v>
      </c>
      <c r="C120" s="348" t="s">
        <v>516</v>
      </c>
      <c r="D120" s="348" t="s">
        <v>468</v>
      </c>
      <c r="E120" s="348" t="s">
        <v>609</v>
      </c>
      <c r="F120" s="348" t="s">
        <v>49</v>
      </c>
      <c r="G120" s="348" t="s">
        <v>247</v>
      </c>
      <c r="I120" s="348" t="s">
        <v>563</v>
      </c>
      <c r="J120" s="384">
        <v>27862960869</v>
      </c>
      <c r="K120" s="348" t="s">
        <v>247</v>
      </c>
      <c r="L120" s="348" t="s">
        <v>465</v>
      </c>
      <c r="M120" s="348" t="s">
        <v>465</v>
      </c>
    </row>
    <row r="121" spans="2:13" x14ac:dyDescent="0.35">
      <c r="B121" s="348" t="s">
        <v>493</v>
      </c>
      <c r="C121" s="348" t="s">
        <v>516</v>
      </c>
      <c r="D121" s="348" t="s">
        <v>472</v>
      </c>
      <c r="E121" s="348" t="s">
        <v>618</v>
      </c>
      <c r="F121" s="348" t="s">
        <v>49</v>
      </c>
      <c r="G121" s="348" t="s">
        <v>247</v>
      </c>
      <c r="I121" s="348" t="s">
        <v>563</v>
      </c>
      <c r="J121" s="384">
        <v>11927360380</v>
      </c>
      <c r="K121" s="348" t="s">
        <v>247</v>
      </c>
      <c r="L121" s="348" t="s">
        <v>465</v>
      </c>
      <c r="M121" s="348" t="s">
        <v>465</v>
      </c>
    </row>
    <row r="122" spans="2:13" x14ac:dyDescent="0.35">
      <c r="B122" s="348" t="s">
        <v>493</v>
      </c>
      <c r="C122" s="348" t="s">
        <v>516</v>
      </c>
      <c r="D122" s="348" t="s">
        <v>463</v>
      </c>
      <c r="E122" s="348" t="s">
        <v>614</v>
      </c>
      <c r="F122" s="348" t="s">
        <v>247</v>
      </c>
      <c r="G122" s="348" t="s">
        <v>247</v>
      </c>
      <c r="I122" s="348" t="s">
        <v>563</v>
      </c>
      <c r="J122" s="384">
        <v>88090364</v>
      </c>
      <c r="K122" s="348" t="s">
        <v>247</v>
      </c>
      <c r="L122" s="348" t="s">
        <v>465</v>
      </c>
      <c r="M122" s="348" t="s">
        <v>465</v>
      </c>
    </row>
    <row r="123" spans="2:13" x14ac:dyDescent="0.35">
      <c r="B123" s="348" t="s">
        <v>493</v>
      </c>
      <c r="C123" s="348" t="s">
        <v>516</v>
      </c>
      <c r="D123" s="348" t="s">
        <v>463</v>
      </c>
      <c r="E123" s="348" t="s">
        <v>615</v>
      </c>
      <c r="F123" s="348" t="s">
        <v>247</v>
      </c>
      <c r="G123" s="348" t="s">
        <v>247</v>
      </c>
      <c r="I123" s="348" t="s">
        <v>563</v>
      </c>
      <c r="J123" s="384">
        <v>68539676</v>
      </c>
      <c r="K123" s="348" t="s">
        <v>247</v>
      </c>
      <c r="L123" s="348" t="s">
        <v>465</v>
      </c>
      <c r="M123" s="348" t="s">
        <v>465</v>
      </c>
    </row>
    <row r="124" spans="2:13" x14ac:dyDescent="0.35">
      <c r="B124" s="348" t="s">
        <v>493</v>
      </c>
      <c r="C124" s="348" t="s">
        <v>516</v>
      </c>
      <c r="D124" s="348" t="s">
        <v>473</v>
      </c>
      <c r="E124" s="348" t="s">
        <v>622</v>
      </c>
      <c r="F124" s="348" t="s">
        <v>247</v>
      </c>
      <c r="G124" s="348" t="s">
        <v>247</v>
      </c>
      <c r="I124" s="348" t="s">
        <v>563</v>
      </c>
      <c r="J124" s="384">
        <v>18630000</v>
      </c>
      <c r="K124" s="348" t="s">
        <v>247</v>
      </c>
      <c r="L124" s="348" t="s">
        <v>465</v>
      </c>
      <c r="M124" s="348" t="s">
        <v>465</v>
      </c>
    </row>
    <row r="125" spans="2:13" x14ac:dyDescent="0.35">
      <c r="B125" s="348" t="s">
        <v>493</v>
      </c>
      <c r="C125" s="348" t="s">
        <v>516</v>
      </c>
      <c r="D125" s="348" t="s">
        <v>475</v>
      </c>
      <c r="E125" s="348" t="s">
        <v>625</v>
      </c>
      <c r="F125" s="348" t="s">
        <v>49</v>
      </c>
      <c r="G125" s="348" t="s">
        <v>247</v>
      </c>
      <c r="I125" s="348" t="s">
        <v>563</v>
      </c>
      <c r="J125" s="384">
        <v>327674000</v>
      </c>
      <c r="K125" s="348" t="s">
        <v>247</v>
      </c>
      <c r="L125" s="348" t="s">
        <v>465</v>
      </c>
      <c r="M125" s="348" t="s">
        <v>465</v>
      </c>
    </row>
    <row r="126" spans="2:13" x14ac:dyDescent="0.35">
      <c r="B126" s="348" t="s">
        <v>493</v>
      </c>
      <c r="C126" s="348" t="s">
        <v>513</v>
      </c>
      <c r="D126" s="348" t="s">
        <v>472</v>
      </c>
      <c r="E126" s="348" t="s">
        <v>618</v>
      </c>
      <c r="F126" s="348" t="s">
        <v>49</v>
      </c>
      <c r="G126" s="348" t="s">
        <v>247</v>
      </c>
      <c r="I126" s="348" t="s">
        <v>563</v>
      </c>
      <c r="J126" s="384">
        <v>2718669</v>
      </c>
      <c r="K126" s="348" t="s">
        <v>247</v>
      </c>
      <c r="L126" s="348" t="s">
        <v>465</v>
      </c>
      <c r="M126" s="348" t="s">
        <v>465</v>
      </c>
    </row>
    <row r="127" spans="2:13" x14ac:dyDescent="0.35">
      <c r="B127" s="348" t="s">
        <v>493</v>
      </c>
      <c r="C127" s="348" t="s">
        <v>513</v>
      </c>
      <c r="D127" s="348" t="s">
        <v>463</v>
      </c>
      <c r="E127" s="348" t="s">
        <v>612</v>
      </c>
      <c r="F127" s="348" t="s">
        <v>247</v>
      </c>
      <c r="G127" s="348" t="s">
        <v>247</v>
      </c>
      <c r="I127" s="348" t="s">
        <v>563</v>
      </c>
      <c r="J127" s="384">
        <v>97649999</v>
      </c>
      <c r="K127" s="348" t="s">
        <v>247</v>
      </c>
      <c r="L127" s="348" t="s">
        <v>465</v>
      </c>
      <c r="M127" s="348" t="s">
        <v>465</v>
      </c>
    </row>
    <row r="128" spans="2:13" x14ac:dyDescent="0.35">
      <c r="B128" s="348" t="s">
        <v>493</v>
      </c>
      <c r="C128" s="348" t="s">
        <v>513</v>
      </c>
      <c r="D128" s="348" t="s">
        <v>463</v>
      </c>
      <c r="E128" s="348" t="s">
        <v>614</v>
      </c>
      <c r="F128" s="348" t="s">
        <v>247</v>
      </c>
      <c r="G128" s="348" t="s">
        <v>247</v>
      </c>
      <c r="I128" s="348" t="s">
        <v>563</v>
      </c>
      <c r="J128" s="384">
        <v>30768487</v>
      </c>
      <c r="K128" s="348" t="s">
        <v>247</v>
      </c>
      <c r="L128" s="348" t="s">
        <v>465</v>
      </c>
      <c r="M128" s="348" t="s">
        <v>465</v>
      </c>
    </row>
    <row r="129" spans="2:13" x14ac:dyDescent="0.35">
      <c r="B129" s="348" t="s">
        <v>493</v>
      </c>
      <c r="C129" s="348" t="s">
        <v>513</v>
      </c>
      <c r="D129" s="348" t="s">
        <v>463</v>
      </c>
      <c r="E129" s="348" t="s">
        <v>615</v>
      </c>
      <c r="F129" s="348" t="s">
        <v>247</v>
      </c>
      <c r="G129" s="348" t="s">
        <v>247</v>
      </c>
      <c r="I129" s="348" t="s">
        <v>563</v>
      </c>
      <c r="J129" s="384">
        <v>8609350</v>
      </c>
      <c r="K129" s="348" t="s">
        <v>247</v>
      </c>
      <c r="L129" s="348" t="s">
        <v>465</v>
      </c>
      <c r="M129" s="348" t="s">
        <v>465</v>
      </c>
    </row>
    <row r="130" spans="2:13" x14ac:dyDescent="0.35">
      <c r="B130" s="348" t="s">
        <v>493</v>
      </c>
      <c r="C130" s="348" t="s">
        <v>513</v>
      </c>
      <c r="D130" s="348" t="s">
        <v>463</v>
      </c>
      <c r="E130" s="348" t="s">
        <v>607</v>
      </c>
      <c r="F130" s="348" t="s">
        <v>247</v>
      </c>
      <c r="G130" s="348" t="s">
        <v>247</v>
      </c>
      <c r="I130" s="348" t="s">
        <v>563</v>
      </c>
      <c r="J130" s="384">
        <v>18933422928</v>
      </c>
      <c r="K130" s="348" t="s">
        <v>247</v>
      </c>
      <c r="L130" s="348" t="s">
        <v>465</v>
      </c>
      <c r="M130" s="348" t="s">
        <v>465</v>
      </c>
    </row>
    <row r="131" spans="2:13" x14ac:dyDescent="0.35">
      <c r="B131" s="348" t="s">
        <v>493</v>
      </c>
      <c r="C131" s="348" t="s">
        <v>513</v>
      </c>
      <c r="D131" s="348" t="s">
        <v>466</v>
      </c>
      <c r="E131" s="348" t="s">
        <v>603</v>
      </c>
      <c r="F131" s="348" t="s">
        <v>247</v>
      </c>
      <c r="G131" s="348" t="s">
        <v>247</v>
      </c>
      <c r="I131" s="348" t="s">
        <v>563</v>
      </c>
      <c r="J131" s="384">
        <v>24643393145</v>
      </c>
      <c r="K131" s="348" t="s">
        <v>247</v>
      </c>
      <c r="L131" s="348" t="s">
        <v>465</v>
      </c>
      <c r="M131" s="348" t="s">
        <v>465</v>
      </c>
    </row>
    <row r="132" spans="2:13" x14ac:dyDescent="0.35">
      <c r="B132" s="348" t="s">
        <v>493</v>
      </c>
      <c r="C132" s="348" t="s">
        <v>513</v>
      </c>
      <c r="D132" s="348" t="s">
        <v>473</v>
      </c>
      <c r="E132" s="348" t="s">
        <v>622</v>
      </c>
      <c r="F132" s="348" t="s">
        <v>247</v>
      </c>
      <c r="G132" s="348" t="s">
        <v>247</v>
      </c>
      <c r="I132" s="348" t="s">
        <v>563</v>
      </c>
      <c r="J132" s="384">
        <v>156363597</v>
      </c>
      <c r="K132" s="348" t="s">
        <v>247</v>
      </c>
      <c r="L132" s="348" t="s">
        <v>465</v>
      </c>
      <c r="M132" s="348" t="s">
        <v>465</v>
      </c>
    </row>
    <row r="133" spans="2:13" x14ac:dyDescent="0.35">
      <c r="B133" s="348" t="s">
        <v>493</v>
      </c>
      <c r="C133" s="348" t="s">
        <v>513</v>
      </c>
      <c r="D133" s="348" t="s">
        <v>475</v>
      </c>
      <c r="E133" s="348" t="s">
        <v>625</v>
      </c>
      <c r="F133" s="348" t="s">
        <v>49</v>
      </c>
      <c r="G133" s="348" t="s">
        <v>247</v>
      </c>
      <c r="I133" s="348" t="s">
        <v>563</v>
      </c>
      <c r="J133" s="384">
        <v>116310615</v>
      </c>
      <c r="K133" s="348" t="s">
        <v>247</v>
      </c>
      <c r="L133" s="348" t="s">
        <v>465</v>
      </c>
      <c r="M133" s="348" t="s">
        <v>465</v>
      </c>
    </row>
    <row r="134" spans="2:13" x14ac:dyDescent="0.35">
      <c r="B134" s="348" t="s">
        <v>493</v>
      </c>
      <c r="C134" s="348" t="s">
        <v>519</v>
      </c>
      <c r="D134" s="348" t="s">
        <v>468</v>
      </c>
      <c r="E134" s="348" t="s">
        <v>609</v>
      </c>
      <c r="F134" s="348" t="s">
        <v>49</v>
      </c>
      <c r="G134" s="348" t="s">
        <v>247</v>
      </c>
      <c r="I134" s="348" t="s">
        <v>563</v>
      </c>
      <c r="J134" s="384">
        <v>26448310398</v>
      </c>
      <c r="K134" s="348" t="s">
        <v>247</v>
      </c>
      <c r="L134" s="348" t="s">
        <v>465</v>
      </c>
      <c r="M134" s="348" t="s">
        <v>465</v>
      </c>
    </row>
    <row r="135" spans="2:13" x14ac:dyDescent="0.35">
      <c r="B135" s="348" t="s">
        <v>493</v>
      </c>
      <c r="C135" s="348" t="s">
        <v>519</v>
      </c>
      <c r="D135" s="348" t="s">
        <v>472</v>
      </c>
      <c r="E135" s="348" t="s">
        <v>618</v>
      </c>
      <c r="F135" s="348" t="s">
        <v>49</v>
      </c>
      <c r="G135" s="348" t="s">
        <v>247</v>
      </c>
      <c r="I135" s="348" t="s">
        <v>563</v>
      </c>
      <c r="J135" s="384">
        <v>11392075085</v>
      </c>
      <c r="K135" s="348" t="s">
        <v>247</v>
      </c>
      <c r="L135" s="348" t="s">
        <v>465</v>
      </c>
      <c r="M135" s="348" t="s">
        <v>465</v>
      </c>
    </row>
    <row r="136" spans="2:13" x14ac:dyDescent="0.35">
      <c r="B136" s="348" t="s">
        <v>493</v>
      </c>
      <c r="C136" s="348" t="s">
        <v>519</v>
      </c>
      <c r="D136" s="348" t="s">
        <v>475</v>
      </c>
      <c r="E136" s="348" t="s">
        <v>625</v>
      </c>
      <c r="F136" s="348" t="s">
        <v>49</v>
      </c>
      <c r="G136" s="348" t="s">
        <v>247</v>
      </c>
      <c r="I136" s="348" t="s">
        <v>563</v>
      </c>
      <c r="J136" s="384">
        <v>455089000</v>
      </c>
      <c r="K136" s="348" t="s">
        <v>247</v>
      </c>
      <c r="L136" s="348" t="s">
        <v>465</v>
      </c>
      <c r="M136" s="348" t="s">
        <v>465</v>
      </c>
    </row>
    <row r="137" spans="2:13" x14ac:dyDescent="0.35">
      <c r="B137" s="348" t="s">
        <v>493</v>
      </c>
      <c r="C137" s="348" t="s">
        <v>527</v>
      </c>
      <c r="D137" s="348" t="s">
        <v>463</v>
      </c>
      <c r="E137" s="348" t="s">
        <v>612</v>
      </c>
      <c r="F137" s="348" t="s">
        <v>247</v>
      </c>
      <c r="G137" s="348" t="s">
        <v>247</v>
      </c>
      <c r="I137" s="348" t="s">
        <v>563</v>
      </c>
      <c r="J137" s="384">
        <v>3484092927</v>
      </c>
      <c r="K137" s="348" t="s">
        <v>247</v>
      </c>
      <c r="L137" s="348" t="s">
        <v>465</v>
      </c>
      <c r="M137" s="348" t="s">
        <v>465</v>
      </c>
    </row>
    <row r="138" spans="2:13" x14ac:dyDescent="0.35">
      <c r="B138" s="348" t="s">
        <v>493</v>
      </c>
      <c r="C138" s="348" t="s">
        <v>527</v>
      </c>
      <c r="D138" s="348" t="s">
        <v>463</v>
      </c>
      <c r="E138" s="348" t="s">
        <v>614</v>
      </c>
      <c r="F138" s="348" t="s">
        <v>247</v>
      </c>
      <c r="G138" s="348" t="s">
        <v>247</v>
      </c>
      <c r="I138" s="348" t="s">
        <v>563</v>
      </c>
      <c r="J138" s="384">
        <v>7920373008</v>
      </c>
      <c r="K138" s="348" t="s">
        <v>247</v>
      </c>
      <c r="L138" s="348" t="s">
        <v>465</v>
      </c>
      <c r="M138" s="348" t="s">
        <v>465</v>
      </c>
    </row>
    <row r="139" spans="2:13" x14ac:dyDescent="0.35">
      <c r="B139" s="348" t="s">
        <v>493</v>
      </c>
      <c r="C139" s="348" t="s">
        <v>527</v>
      </c>
      <c r="D139" s="348" t="s">
        <v>463</v>
      </c>
      <c r="E139" s="348" t="s">
        <v>607</v>
      </c>
      <c r="F139" s="348" t="s">
        <v>247</v>
      </c>
      <c r="G139" s="348" t="s">
        <v>247</v>
      </c>
      <c r="I139" s="348" t="s">
        <v>563</v>
      </c>
      <c r="J139" s="384">
        <v>329669759</v>
      </c>
      <c r="K139" s="348" t="s">
        <v>247</v>
      </c>
      <c r="L139" s="348" t="s">
        <v>465</v>
      </c>
      <c r="M139" s="348" t="s">
        <v>465</v>
      </c>
    </row>
    <row r="140" spans="2:13" x14ac:dyDescent="0.35">
      <c r="B140" s="348" t="s">
        <v>493</v>
      </c>
      <c r="C140" s="348" t="s">
        <v>527</v>
      </c>
      <c r="D140" s="348" t="s">
        <v>466</v>
      </c>
      <c r="E140" s="348" t="s">
        <v>603</v>
      </c>
      <c r="F140" s="348" t="s">
        <v>247</v>
      </c>
      <c r="G140" s="348" t="s">
        <v>247</v>
      </c>
      <c r="I140" s="348" t="s">
        <v>563</v>
      </c>
      <c r="J140" s="384">
        <v>5420257144</v>
      </c>
      <c r="K140" s="348" t="s">
        <v>247</v>
      </c>
      <c r="L140" s="348" t="s">
        <v>465</v>
      </c>
      <c r="M140" s="348" t="s">
        <v>465</v>
      </c>
    </row>
    <row r="141" spans="2:13" x14ac:dyDescent="0.35">
      <c r="B141" s="348" t="s">
        <v>493</v>
      </c>
      <c r="C141" s="348" t="s">
        <v>527</v>
      </c>
      <c r="D141" s="348" t="s">
        <v>470</v>
      </c>
      <c r="E141" s="348" t="s">
        <v>636</v>
      </c>
      <c r="F141" s="348" t="s">
        <v>247</v>
      </c>
      <c r="G141" s="348" t="s">
        <v>247</v>
      </c>
      <c r="I141" s="348" t="s">
        <v>563</v>
      </c>
      <c r="J141" s="384">
        <v>1311327449</v>
      </c>
      <c r="K141" s="348" t="s">
        <v>247</v>
      </c>
      <c r="L141" s="348" t="s">
        <v>465</v>
      </c>
      <c r="M141" s="348" t="s">
        <v>465</v>
      </c>
    </row>
    <row r="142" spans="2:13" x14ac:dyDescent="0.35">
      <c r="B142" s="348" t="s">
        <v>493</v>
      </c>
      <c r="C142" s="348" t="s">
        <v>527</v>
      </c>
      <c r="D142" s="348" t="s">
        <v>473</v>
      </c>
      <c r="E142" s="348" t="s">
        <v>622</v>
      </c>
      <c r="F142" s="348" t="s">
        <v>247</v>
      </c>
      <c r="G142" s="348" t="s">
        <v>247</v>
      </c>
      <c r="I142" s="348" t="s">
        <v>563</v>
      </c>
      <c r="J142" s="384">
        <v>760035000</v>
      </c>
      <c r="K142" s="348" t="s">
        <v>247</v>
      </c>
      <c r="L142" s="348" t="s">
        <v>465</v>
      </c>
      <c r="M142" s="348" t="s">
        <v>465</v>
      </c>
    </row>
    <row r="143" spans="2:13" x14ac:dyDescent="0.35">
      <c r="B143" s="348" t="s">
        <v>493</v>
      </c>
      <c r="C143" s="348" t="s">
        <v>525</v>
      </c>
      <c r="D143" s="348" t="s">
        <v>463</v>
      </c>
      <c r="E143" s="348" t="s">
        <v>612</v>
      </c>
      <c r="F143" s="348" t="s">
        <v>247</v>
      </c>
      <c r="G143" s="348" t="s">
        <v>247</v>
      </c>
      <c r="I143" s="348" t="s">
        <v>563</v>
      </c>
      <c r="J143" s="384">
        <v>4070840188</v>
      </c>
      <c r="K143" s="348" t="s">
        <v>247</v>
      </c>
      <c r="L143" s="348" t="s">
        <v>465</v>
      </c>
      <c r="M143" s="348" t="s">
        <v>465</v>
      </c>
    </row>
    <row r="144" spans="2:13" x14ac:dyDescent="0.35">
      <c r="B144" s="348" t="s">
        <v>493</v>
      </c>
      <c r="C144" s="348" t="s">
        <v>525</v>
      </c>
      <c r="D144" s="348" t="s">
        <v>463</v>
      </c>
      <c r="E144" s="348" t="s">
        <v>614</v>
      </c>
      <c r="F144" s="348" t="s">
        <v>247</v>
      </c>
      <c r="G144" s="348" t="s">
        <v>247</v>
      </c>
      <c r="I144" s="348" t="s">
        <v>563</v>
      </c>
      <c r="J144" s="384">
        <v>101791930</v>
      </c>
      <c r="K144" s="348" t="s">
        <v>247</v>
      </c>
      <c r="L144" s="348" t="s">
        <v>465</v>
      </c>
      <c r="M144" s="348" t="s">
        <v>465</v>
      </c>
    </row>
    <row r="145" spans="2:13" x14ac:dyDescent="0.35">
      <c r="B145" s="348" t="s">
        <v>493</v>
      </c>
      <c r="C145" s="348" t="s">
        <v>525</v>
      </c>
      <c r="D145" s="348" t="s">
        <v>463</v>
      </c>
      <c r="E145" s="348" t="s">
        <v>615</v>
      </c>
      <c r="F145" s="348" t="s">
        <v>247</v>
      </c>
      <c r="G145" s="348" t="s">
        <v>247</v>
      </c>
      <c r="I145" s="348" t="s">
        <v>563</v>
      </c>
      <c r="J145" s="384">
        <v>737662816</v>
      </c>
      <c r="K145" s="348" t="s">
        <v>247</v>
      </c>
      <c r="L145" s="348" t="s">
        <v>465</v>
      </c>
      <c r="M145" s="348" t="s">
        <v>465</v>
      </c>
    </row>
    <row r="146" spans="2:13" x14ac:dyDescent="0.35">
      <c r="B146" s="348" t="s">
        <v>493</v>
      </c>
      <c r="C146" s="348" t="s">
        <v>525</v>
      </c>
      <c r="D146" s="348" t="s">
        <v>463</v>
      </c>
      <c r="E146" s="348" t="s">
        <v>607</v>
      </c>
      <c r="F146" s="348" t="s">
        <v>247</v>
      </c>
      <c r="G146" s="348" t="s">
        <v>247</v>
      </c>
      <c r="I146" s="348" t="s">
        <v>563</v>
      </c>
      <c r="J146" s="384">
        <v>14242532158</v>
      </c>
      <c r="K146" s="348" t="s">
        <v>247</v>
      </c>
      <c r="L146" s="348" t="s">
        <v>465</v>
      </c>
      <c r="M146" s="348" t="s">
        <v>465</v>
      </c>
    </row>
    <row r="147" spans="2:13" x14ac:dyDescent="0.35">
      <c r="B147" s="348" t="s">
        <v>493</v>
      </c>
      <c r="C147" s="348" t="s">
        <v>525</v>
      </c>
      <c r="D147" s="348" t="s">
        <v>466</v>
      </c>
      <c r="E147" s="348" t="s">
        <v>603</v>
      </c>
      <c r="F147" s="348" t="s">
        <v>247</v>
      </c>
      <c r="G147" s="348" t="s">
        <v>247</v>
      </c>
      <c r="I147" s="348" t="s">
        <v>563</v>
      </c>
      <c r="J147" s="384">
        <v>431928815</v>
      </c>
      <c r="K147" s="348" t="s">
        <v>247</v>
      </c>
      <c r="L147" s="348" t="s">
        <v>465</v>
      </c>
      <c r="M147" s="348" t="s">
        <v>465</v>
      </c>
    </row>
    <row r="148" spans="2:13" x14ac:dyDescent="0.35">
      <c r="B148" s="348" t="s">
        <v>493</v>
      </c>
      <c r="C148" s="348" t="s">
        <v>525</v>
      </c>
      <c r="D148" s="348" t="s">
        <v>467</v>
      </c>
      <c r="E148" s="348" t="s">
        <v>637</v>
      </c>
      <c r="F148" s="348" t="s">
        <v>49</v>
      </c>
      <c r="G148" s="348" t="s">
        <v>247</v>
      </c>
      <c r="I148" s="348" t="s">
        <v>563</v>
      </c>
      <c r="J148" s="384">
        <v>1127636250</v>
      </c>
      <c r="K148" s="348" t="s">
        <v>247</v>
      </c>
      <c r="L148" s="348" t="s">
        <v>465</v>
      </c>
      <c r="M148" s="348" t="s">
        <v>465</v>
      </c>
    </row>
    <row r="149" spans="2:13" x14ac:dyDescent="0.35">
      <c r="B149" s="348" t="s">
        <v>493</v>
      </c>
      <c r="C149" s="348" t="s">
        <v>539</v>
      </c>
      <c r="D149" s="348" t="s">
        <v>468</v>
      </c>
      <c r="E149" s="348" t="s">
        <v>609</v>
      </c>
      <c r="F149" s="348" t="s">
        <v>49</v>
      </c>
      <c r="G149" s="348" t="s">
        <v>247</v>
      </c>
      <c r="I149" s="348" t="s">
        <v>563</v>
      </c>
      <c r="J149" s="384">
        <v>5031110397</v>
      </c>
      <c r="K149" s="348" t="s">
        <v>247</v>
      </c>
      <c r="L149" s="348" t="s">
        <v>465</v>
      </c>
      <c r="M149" s="348" t="s">
        <v>465</v>
      </c>
    </row>
    <row r="150" spans="2:13" x14ac:dyDescent="0.35">
      <c r="B150" s="348" t="s">
        <v>493</v>
      </c>
      <c r="C150" s="348" t="s">
        <v>539</v>
      </c>
      <c r="D150" s="348" t="s">
        <v>472</v>
      </c>
      <c r="E150" s="348" t="s">
        <v>618</v>
      </c>
      <c r="F150" s="348" t="s">
        <v>49</v>
      </c>
      <c r="G150" s="348" t="s">
        <v>247</v>
      </c>
      <c r="I150" s="348" t="s">
        <v>563</v>
      </c>
      <c r="J150" s="384">
        <v>2156190170</v>
      </c>
      <c r="K150" s="348" t="s">
        <v>247</v>
      </c>
      <c r="L150" s="348" t="s">
        <v>465</v>
      </c>
      <c r="M150" s="348" t="s">
        <v>465</v>
      </c>
    </row>
    <row r="151" spans="2:13" x14ac:dyDescent="0.35">
      <c r="B151" s="348" t="s">
        <v>493</v>
      </c>
      <c r="C151" s="348" t="s">
        <v>539</v>
      </c>
      <c r="D151" s="348" t="s">
        <v>475</v>
      </c>
      <c r="E151" s="348" t="s">
        <v>625</v>
      </c>
      <c r="F151" s="348" t="s">
        <v>49</v>
      </c>
      <c r="G151" s="348" t="s">
        <v>247</v>
      </c>
      <c r="I151" s="348" t="s">
        <v>563</v>
      </c>
      <c r="J151" s="384">
        <v>216583296</v>
      </c>
      <c r="K151" s="348" t="s">
        <v>247</v>
      </c>
      <c r="L151" s="348" t="s">
        <v>465</v>
      </c>
      <c r="M151" s="348" t="s">
        <v>465</v>
      </c>
    </row>
    <row r="152" spans="2:13" x14ac:dyDescent="0.35">
      <c r="B152" s="348" t="s">
        <v>493</v>
      </c>
      <c r="C152" s="348" t="s">
        <v>530</v>
      </c>
      <c r="D152" s="348" t="s">
        <v>468</v>
      </c>
      <c r="E152" s="348" t="s">
        <v>609</v>
      </c>
      <c r="F152" s="348" t="s">
        <v>49</v>
      </c>
      <c r="G152" s="348" t="s">
        <v>247</v>
      </c>
      <c r="I152" s="348" t="s">
        <v>563</v>
      </c>
      <c r="J152" s="384">
        <v>12651691</v>
      </c>
      <c r="K152" s="348" t="s">
        <v>247</v>
      </c>
      <c r="L152" s="348" t="s">
        <v>465</v>
      </c>
      <c r="M152" s="348" t="s">
        <v>465</v>
      </c>
    </row>
    <row r="153" spans="2:13" x14ac:dyDescent="0.35">
      <c r="B153" s="348" t="s">
        <v>493</v>
      </c>
      <c r="C153" s="348" t="s">
        <v>530</v>
      </c>
      <c r="D153" s="348" t="s">
        <v>472</v>
      </c>
      <c r="E153" s="348" t="s">
        <v>618</v>
      </c>
      <c r="F153" s="348" t="s">
        <v>49</v>
      </c>
      <c r="G153" s="348" t="s">
        <v>247</v>
      </c>
      <c r="I153" s="348" t="s">
        <v>563</v>
      </c>
      <c r="J153" s="384">
        <v>5418273</v>
      </c>
      <c r="K153" s="348" t="s">
        <v>247</v>
      </c>
      <c r="L153" s="348" t="s">
        <v>465</v>
      </c>
      <c r="M153" s="348" t="s">
        <v>465</v>
      </c>
    </row>
    <row r="154" spans="2:13" x14ac:dyDescent="0.35">
      <c r="B154" s="348" t="s">
        <v>493</v>
      </c>
      <c r="C154" s="348" t="s">
        <v>530</v>
      </c>
      <c r="D154" s="348" t="s">
        <v>466</v>
      </c>
      <c r="E154" s="348" t="s">
        <v>611</v>
      </c>
      <c r="F154" s="348" t="s">
        <v>49</v>
      </c>
      <c r="G154" s="348" t="s">
        <v>247</v>
      </c>
      <c r="I154" s="348" t="s">
        <v>563</v>
      </c>
      <c r="J154" s="384">
        <v>940953914</v>
      </c>
      <c r="K154" s="348" t="s">
        <v>247</v>
      </c>
      <c r="L154" s="348" t="s">
        <v>465</v>
      </c>
      <c r="M154" s="348" t="s">
        <v>465</v>
      </c>
    </row>
    <row r="155" spans="2:13" x14ac:dyDescent="0.35">
      <c r="B155" s="348" t="s">
        <v>493</v>
      </c>
      <c r="C155" s="348" t="s">
        <v>530</v>
      </c>
      <c r="D155" s="348" t="s">
        <v>463</v>
      </c>
      <c r="E155" s="348" t="s">
        <v>612</v>
      </c>
      <c r="F155" s="348" t="s">
        <v>247</v>
      </c>
      <c r="G155" s="348" t="s">
        <v>247</v>
      </c>
      <c r="I155" s="348" t="s">
        <v>563</v>
      </c>
      <c r="J155" s="384">
        <v>4335379440</v>
      </c>
      <c r="K155" s="348" t="s">
        <v>247</v>
      </c>
      <c r="L155" s="348" t="s">
        <v>465</v>
      </c>
      <c r="M155" s="348" t="s">
        <v>465</v>
      </c>
    </row>
    <row r="156" spans="2:13" x14ac:dyDescent="0.35">
      <c r="B156" s="348" t="s">
        <v>493</v>
      </c>
      <c r="C156" s="348" t="s">
        <v>530</v>
      </c>
      <c r="D156" s="348" t="s">
        <v>463</v>
      </c>
      <c r="E156" s="348" t="s">
        <v>614</v>
      </c>
      <c r="F156" s="348" t="s">
        <v>247</v>
      </c>
      <c r="G156" s="348" t="s">
        <v>247</v>
      </c>
      <c r="I156" s="348" t="s">
        <v>563</v>
      </c>
      <c r="J156" s="384">
        <v>993429594</v>
      </c>
      <c r="K156" s="348" t="s">
        <v>247</v>
      </c>
      <c r="L156" s="348" t="s">
        <v>465</v>
      </c>
      <c r="M156" s="348" t="s">
        <v>465</v>
      </c>
    </row>
    <row r="157" spans="2:13" x14ac:dyDescent="0.35">
      <c r="B157" s="348" t="s">
        <v>493</v>
      </c>
      <c r="C157" s="348" t="s">
        <v>530</v>
      </c>
      <c r="D157" s="348" t="s">
        <v>463</v>
      </c>
      <c r="E157" s="348" t="s">
        <v>615</v>
      </c>
      <c r="F157" s="348" t="s">
        <v>247</v>
      </c>
      <c r="G157" s="348" t="s">
        <v>247</v>
      </c>
      <c r="I157" s="348" t="s">
        <v>563</v>
      </c>
      <c r="J157" s="384">
        <v>1070456262</v>
      </c>
      <c r="K157" s="348" t="s">
        <v>247</v>
      </c>
      <c r="L157" s="348" t="s">
        <v>465</v>
      </c>
      <c r="M157" s="348" t="s">
        <v>465</v>
      </c>
    </row>
    <row r="158" spans="2:13" x14ac:dyDescent="0.35">
      <c r="B158" s="348" t="s">
        <v>493</v>
      </c>
      <c r="C158" s="348" t="s">
        <v>530</v>
      </c>
      <c r="D158" s="348" t="s">
        <v>463</v>
      </c>
      <c r="E158" s="348" t="s">
        <v>633</v>
      </c>
      <c r="F158" s="348" t="s">
        <v>247</v>
      </c>
      <c r="G158" s="348" t="s">
        <v>247</v>
      </c>
      <c r="I158" s="348" t="s">
        <v>563</v>
      </c>
      <c r="J158" s="384">
        <v>277100511</v>
      </c>
      <c r="K158" s="348" t="s">
        <v>247</v>
      </c>
      <c r="L158" s="348" t="s">
        <v>465</v>
      </c>
      <c r="M158" s="348" t="s">
        <v>465</v>
      </c>
    </row>
    <row r="159" spans="2:13" x14ac:dyDescent="0.35">
      <c r="B159" s="348" t="s">
        <v>493</v>
      </c>
      <c r="C159" s="348" t="s">
        <v>530</v>
      </c>
      <c r="D159" s="348" t="s">
        <v>463</v>
      </c>
      <c r="E159" s="348" t="s">
        <v>607</v>
      </c>
      <c r="F159" s="348" t="s">
        <v>247</v>
      </c>
      <c r="G159" s="348" t="s">
        <v>247</v>
      </c>
      <c r="I159" s="348" t="s">
        <v>563</v>
      </c>
      <c r="J159" s="384">
        <v>1730610466</v>
      </c>
      <c r="K159" s="348" t="s">
        <v>247</v>
      </c>
      <c r="L159" s="348" t="s">
        <v>465</v>
      </c>
      <c r="M159" s="348" t="s">
        <v>465</v>
      </c>
    </row>
    <row r="160" spans="2:13" x14ac:dyDescent="0.35">
      <c r="B160" s="348" t="s">
        <v>493</v>
      </c>
      <c r="C160" s="348" t="s">
        <v>530</v>
      </c>
      <c r="D160" s="348" t="s">
        <v>463</v>
      </c>
      <c r="E160" s="348" t="s">
        <v>628</v>
      </c>
      <c r="F160" s="348" t="s">
        <v>247</v>
      </c>
      <c r="G160" s="348" t="s">
        <v>247</v>
      </c>
      <c r="I160" s="348" t="s">
        <v>563</v>
      </c>
      <c r="J160" s="384">
        <v>1802022105</v>
      </c>
      <c r="K160" s="348" t="s">
        <v>247</v>
      </c>
      <c r="L160" s="348" t="s">
        <v>465</v>
      </c>
      <c r="M160" s="348" t="s">
        <v>465</v>
      </c>
    </row>
    <row r="161" spans="2:13" x14ac:dyDescent="0.35">
      <c r="B161" s="348" t="s">
        <v>493</v>
      </c>
      <c r="C161" s="348" t="s">
        <v>530</v>
      </c>
      <c r="D161" s="348" t="s">
        <v>466</v>
      </c>
      <c r="E161" s="348" t="s">
        <v>603</v>
      </c>
      <c r="F161" s="348" t="s">
        <v>247</v>
      </c>
      <c r="G161" s="348" t="s">
        <v>247</v>
      </c>
      <c r="I161" s="348" t="s">
        <v>563</v>
      </c>
      <c r="J161" s="384">
        <v>1272606176</v>
      </c>
      <c r="K161" s="348" t="s">
        <v>247</v>
      </c>
      <c r="L161" s="348" t="s">
        <v>465</v>
      </c>
      <c r="M161" s="348" t="s">
        <v>465</v>
      </c>
    </row>
    <row r="162" spans="2:13" x14ac:dyDescent="0.35">
      <c r="B162" s="348" t="s">
        <v>493</v>
      </c>
      <c r="C162" s="348" t="s">
        <v>530</v>
      </c>
      <c r="D162" s="348" t="s">
        <v>473</v>
      </c>
      <c r="E162" s="348" t="s">
        <v>622</v>
      </c>
      <c r="F162" s="348" t="s">
        <v>247</v>
      </c>
      <c r="G162" s="348" t="s">
        <v>247</v>
      </c>
      <c r="I162" s="348" t="s">
        <v>563</v>
      </c>
      <c r="J162" s="384">
        <v>1671406865</v>
      </c>
      <c r="K162" s="348" t="s">
        <v>247</v>
      </c>
      <c r="L162" s="348" t="s">
        <v>465</v>
      </c>
      <c r="M162" s="348" t="s">
        <v>465</v>
      </c>
    </row>
    <row r="163" spans="2:13" x14ac:dyDescent="0.35">
      <c r="B163" s="348" t="s">
        <v>493</v>
      </c>
      <c r="C163" s="348" t="s">
        <v>530</v>
      </c>
      <c r="D163" s="348" t="s">
        <v>475</v>
      </c>
      <c r="E163" s="348" t="s">
        <v>625</v>
      </c>
      <c r="F163" s="348" t="s">
        <v>49</v>
      </c>
      <c r="G163" s="348" t="s">
        <v>247</v>
      </c>
      <c r="I163" s="348" t="s">
        <v>563</v>
      </c>
      <c r="J163" s="384">
        <v>19836486</v>
      </c>
      <c r="K163" s="348" t="s">
        <v>247</v>
      </c>
      <c r="L163" s="348" t="s">
        <v>465</v>
      </c>
      <c r="M163" s="348" t="s">
        <v>465</v>
      </c>
    </row>
    <row r="164" spans="2:13" x14ac:dyDescent="0.35">
      <c r="B164" s="348" t="s">
        <v>493</v>
      </c>
      <c r="C164" s="348" t="s">
        <v>532</v>
      </c>
      <c r="D164" s="348" t="s">
        <v>463</v>
      </c>
      <c r="E164" s="348" t="s">
        <v>612</v>
      </c>
      <c r="F164" s="348" t="s">
        <v>247</v>
      </c>
      <c r="G164" s="348" t="s">
        <v>247</v>
      </c>
      <c r="I164" s="348" t="s">
        <v>563</v>
      </c>
      <c r="J164" s="384">
        <v>248871239</v>
      </c>
      <c r="K164" s="348" t="s">
        <v>247</v>
      </c>
      <c r="L164" s="348" t="s">
        <v>465</v>
      </c>
      <c r="M164" s="348" t="s">
        <v>465</v>
      </c>
    </row>
    <row r="165" spans="2:13" x14ac:dyDescent="0.35">
      <c r="B165" s="348" t="s">
        <v>493</v>
      </c>
      <c r="C165" s="348" t="s">
        <v>532</v>
      </c>
      <c r="D165" s="348" t="s">
        <v>463</v>
      </c>
      <c r="E165" s="348" t="s">
        <v>614</v>
      </c>
      <c r="F165" s="348" t="s">
        <v>247</v>
      </c>
      <c r="G165" s="348" t="s">
        <v>247</v>
      </c>
      <c r="I165" s="348" t="s">
        <v>563</v>
      </c>
      <c r="J165" s="384">
        <v>3436947059</v>
      </c>
      <c r="K165" s="348" t="s">
        <v>247</v>
      </c>
      <c r="L165" s="348" t="s">
        <v>465</v>
      </c>
      <c r="M165" s="348" t="s">
        <v>465</v>
      </c>
    </row>
    <row r="166" spans="2:13" x14ac:dyDescent="0.35">
      <c r="B166" s="348" t="s">
        <v>493</v>
      </c>
      <c r="C166" s="348" t="s">
        <v>532</v>
      </c>
      <c r="D166" s="348" t="s">
        <v>463</v>
      </c>
      <c r="E166" s="348" t="s">
        <v>615</v>
      </c>
      <c r="F166" s="348" t="s">
        <v>247</v>
      </c>
      <c r="G166" s="348" t="s">
        <v>247</v>
      </c>
      <c r="I166" s="348" t="s">
        <v>563</v>
      </c>
      <c r="J166" s="384">
        <v>1916500875</v>
      </c>
      <c r="K166" s="348" t="s">
        <v>247</v>
      </c>
      <c r="L166" s="348" t="s">
        <v>465</v>
      </c>
      <c r="M166" s="348" t="s">
        <v>465</v>
      </c>
    </row>
    <row r="167" spans="2:13" x14ac:dyDescent="0.35">
      <c r="B167" s="348" t="s">
        <v>493</v>
      </c>
      <c r="C167" s="348" t="s">
        <v>532</v>
      </c>
      <c r="D167" s="348" t="s">
        <v>463</v>
      </c>
      <c r="E167" s="348" t="s">
        <v>641</v>
      </c>
      <c r="F167" s="348" t="s">
        <v>247</v>
      </c>
      <c r="G167" s="348" t="s">
        <v>247</v>
      </c>
      <c r="I167" s="348" t="s">
        <v>563</v>
      </c>
      <c r="J167" s="384">
        <v>18921000</v>
      </c>
      <c r="K167" s="348" t="s">
        <v>247</v>
      </c>
      <c r="L167" s="348" t="s">
        <v>465</v>
      </c>
      <c r="M167" s="348" t="s">
        <v>465</v>
      </c>
    </row>
    <row r="168" spans="2:13" x14ac:dyDescent="0.35">
      <c r="B168" s="348" t="s">
        <v>493</v>
      </c>
      <c r="C168" s="348" t="s">
        <v>532</v>
      </c>
      <c r="D168" s="348" t="s">
        <v>463</v>
      </c>
      <c r="E168" s="348" t="s">
        <v>607</v>
      </c>
      <c r="F168" s="348" t="s">
        <v>247</v>
      </c>
      <c r="G168" s="348" t="s">
        <v>247</v>
      </c>
      <c r="I168" s="348" t="s">
        <v>563</v>
      </c>
      <c r="J168" s="384">
        <v>3865956252</v>
      </c>
      <c r="K168" s="348" t="s">
        <v>247</v>
      </c>
      <c r="L168" s="348" t="s">
        <v>465</v>
      </c>
      <c r="M168" s="348" t="s">
        <v>465</v>
      </c>
    </row>
    <row r="169" spans="2:13" x14ac:dyDescent="0.35">
      <c r="B169" s="348" t="s">
        <v>493</v>
      </c>
      <c r="C169" s="348" t="s">
        <v>532</v>
      </c>
      <c r="D169" s="348" t="s">
        <v>473</v>
      </c>
      <c r="E169" s="348" t="s">
        <v>622</v>
      </c>
      <c r="F169" s="348" t="s">
        <v>247</v>
      </c>
      <c r="G169" s="348" t="s">
        <v>247</v>
      </c>
      <c r="I169" s="348" t="s">
        <v>563</v>
      </c>
      <c r="J169" s="384">
        <v>633120346</v>
      </c>
      <c r="K169" s="348" t="s">
        <v>247</v>
      </c>
      <c r="L169" s="348" t="s">
        <v>465</v>
      </c>
      <c r="M169" s="348" t="s">
        <v>465</v>
      </c>
    </row>
    <row r="170" spans="2:13" x14ac:dyDescent="0.35">
      <c r="B170" s="348" t="s">
        <v>493</v>
      </c>
      <c r="C170" s="348" t="s">
        <v>532</v>
      </c>
      <c r="D170" s="348" t="s">
        <v>475</v>
      </c>
      <c r="E170" s="348" t="s">
        <v>625</v>
      </c>
      <c r="F170" s="348" t="s">
        <v>49</v>
      </c>
      <c r="G170" s="348" t="s">
        <v>247</v>
      </c>
      <c r="I170" s="348" t="s">
        <v>563</v>
      </c>
      <c r="J170" s="384">
        <v>102044306</v>
      </c>
      <c r="K170" s="348" t="s">
        <v>247</v>
      </c>
      <c r="L170" s="348" t="s">
        <v>465</v>
      </c>
      <c r="M170" s="348" t="s">
        <v>465</v>
      </c>
    </row>
    <row r="171" spans="2:13" x14ac:dyDescent="0.35">
      <c r="B171" s="348" t="s">
        <v>493</v>
      </c>
      <c r="C171" s="348" t="s">
        <v>534</v>
      </c>
      <c r="D171" s="348" t="s">
        <v>463</v>
      </c>
      <c r="E171" s="348" t="s">
        <v>612</v>
      </c>
      <c r="F171" s="348" t="s">
        <v>247</v>
      </c>
      <c r="G171" s="348" t="s">
        <v>247</v>
      </c>
      <c r="I171" s="348" t="s">
        <v>563</v>
      </c>
      <c r="J171" s="384">
        <v>3362897441</v>
      </c>
      <c r="K171" s="348" t="s">
        <v>247</v>
      </c>
      <c r="L171" s="348" t="s">
        <v>465</v>
      </c>
      <c r="M171" s="348" t="s">
        <v>465</v>
      </c>
    </row>
    <row r="172" spans="2:13" x14ac:dyDescent="0.35">
      <c r="B172" s="348" t="s">
        <v>493</v>
      </c>
      <c r="C172" s="348" t="s">
        <v>534</v>
      </c>
      <c r="D172" s="348" t="s">
        <v>463</v>
      </c>
      <c r="E172" s="348" t="s">
        <v>614</v>
      </c>
      <c r="F172" s="348" t="s">
        <v>247</v>
      </c>
      <c r="G172" s="348" t="s">
        <v>247</v>
      </c>
      <c r="I172" s="348" t="s">
        <v>563</v>
      </c>
      <c r="J172" s="384">
        <v>1864834174</v>
      </c>
      <c r="K172" s="348" t="s">
        <v>247</v>
      </c>
      <c r="L172" s="348" t="s">
        <v>465</v>
      </c>
      <c r="M172" s="348" t="s">
        <v>465</v>
      </c>
    </row>
    <row r="173" spans="2:13" x14ac:dyDescent="0.35">
      <c r="B173" s="348" t="s">
        <v>493</v>
      </c>
      <c r="C173" s="348" t="s">
        <v>534</v>
      </c>
      <c r="D173" s="348" t="s">
        <v>463</v>
      </c>
      <c r="E173" s="348" t="s">
        <v>615</v>
      </c>
      <c r="F173" s="348" t="s">
        <v>247</v>
      </c>
      <c r="G173" s="348" t="s">
        <v>247</v>
      </c>
      <c r="I173" s="348" t="s">
        <v>563</v>
      </c>
      <c r="J173" s="384">
        <v>1408316128</v>
      </c>
      <c r="K173" s="348" t="s">
        <v>247</v>
      </c>
      <c r="L173" s="348" t="s">
        <v>465</v>
      </c>
      <c r="M173" s="348" t="s">
        <v>465</v>
      </c>
    </row>
    <row r="174" spans="2:13" x14ac:dyDescent="0.35">
      <c r="B174" s="348" t="s">
        <v>493</v>
      </c>
      <c r="C174" s="348" t="s">
        <v>534</v>
      </c>
      <c r="D174" s="348" t="s">
        <v>463</v>
      </c>
      <c r="E174" s="348" t="s">
        <v>607</v>
      </c>
      <c r="F174" s="348" t="s">
        <v>247</v>
      </c>
      <c r="G174" s="348" t="s">
        <v>247</v>
      </c>
      <c r="I174" s="348" t="s">
        <v>563</v>
      </c>
      <c r="J174" s="384">
        <v>1928954247</v>
      </c>
      <c r="K174" s="348" t="s">
        <v>247</v>
      </c>
      <c r="L174" s="348" t="s">
        <v>465</v>
      </c>
      <c r="M174" s="348" t="s">
        <v>465</v>
      </c>
    </row>
    <row r="175" spans="2:13" x14ac:dyDescent="0.35">
      <c r="B175" s="348" t="s">
        <v>493</v>
      </c>
      <c r="C175" s="348" t="s">
        <v>534</v>
      </c>
      <c r="D175" s="348" t="s">
        <v>466</v>
      </c>
      <c r="E175" s="348" t="s">
        <v>603</v>
      </c>
      <c r="F175" s="348" t="s">
        <v>247</v>
      </c>
      <c r="G175" s="348" t="s">
        <v>247</v>
      </c>
      <c r="I175" s="348" t="s">
        <v>563</v>
      </c>
      <c r="J175" s="384">
        <v>40372590</v>
      </c>
      <c r="K175" s="348" t="s">
        <v>247</v>
      </c>
      <c r="L175" s="348" t="s">
        <v>465</v>
      </c>
      <c r="M175" s="348" t="s">
        <v>465</v>
      </c>
    </row>
    <row r="176" spans="2:13" x14ac:dyDescent="0.35">
      <c r="B176" s="348" t="s">
        <v>493</v>
      </c>
      <c r="C176" s="348" t="s">
        <v>534</v>
      </c>
      <c r="D176" s="348" t="s">
        <v>473</v>
      </c>
      <c r="E176" s="348" t="s">
        <v>622</v>
      </c>
      <c r="F176" s="348" t="s">
        <v>247</v>
      </c>
      <c r="G176" s="348" t="s">
        <v>247</v>
      </c>
      <c r="I176" s="348" t="s">
        <v>563</v>
      </c>
      <c r="J176" s="384">
        <v>586615253</v>
      </c>
      <c r="K176" s="348" t="s">
        <v>247</v>
      </c>
      <c r="L176" s="348" t="s">
        <v>465</v>
      </c>
      <c r="M176" s="348" t="s">
        <v>465</v>
      </c>
    </row>
    <row r="177" spans="2:13" x14ac:dyDescent="0.35">
      <c r="B177" s="348" t="s">
        <v>493</v>
      </c>
      <c r="C177" s="348" t="s">
        <v>534</v>
      </c>
      <c r="D177" s="348" t="s">
        <v>475</v>
      </c>
      <c r="E177" s="348" t="s">
        <v>625</v>
      </c>
      <c r="F177" s="348" t="s">
        <v>49</v>
      </c>
      <c r="G177" s="348" t="s">
        <v>247</v>
      </c>
      <c r="I177" s="348" t="s">
        <v>563</v>
      </c>
      <c r="J177" s="384">
        <v>67890038</v>
      </c>
      <c r="K177" s="348" t="s">
        <v>247</v>
      </c>
      <c r="L177" s="348" t="s">
        <v>465</v>
      </c>
      <c r="M177" s="348" t="s">
        <v>465</v>
      </c>
    </row>
    <row r="178" spans="2:13" x14ac:dyDescent="0.35">
      <c r="B178" s="348" t="s">
        <v>493</v>
      </c>
      <c r="C178" s="348" t="s">
        <v>551</v>
      </c>
      <c r="D178" s="348" t="s">
        <v>468</v>
      </c>
      <c r="E178" s="348" t="s">
        <v>609</v>
      </c>
      <c r="F178" s="348" t="s">
        <v>49</v>
      </c>
      <c r="G178" s="348" t="s">
        <v>247</v>
      </c>
      <c r="I178" s="348" t="s">
        <v>563</v>
      </c>
      <c r="J178" s="384">
        <v>110892871</v>
      </c>
      <c r="K178" s="348" t="s">
        <v>247</v>
      </c>
      <c r="L178" s="348" t="s">
        <v>465</v>
      </c>
      <c r="M178" s="348" t="s">
        <v>465</v>
      </c>
    </row>
    <row r="179" spans="2:13" x14ac:dyDescent="0.35">
      <c r="B179" s="348" t="s">
        <v>493</v>
      </c>
      <c r="C179" s="348" t="s">
        <v>551</v>
      </c>
      <c r="D179" s="348" t="s">
        <v>472</v>
      </c>
      <c r="E179" s="348" t="s">
        <v>618</v>
      </c>
      <c r="F179" s="348" t="s">
        <v>49</v>
      </c>
      <c r="G179" s="348" t="s">
        <v>247</v>
      </c>
      <c r="I179" s="348" t="s">
        <v>563</v>
      </c>
      <c r="J179" s="384">
        <v>209572379</v>
      </c>
      <c r="K179" s="348" t="s">
        <v>247</v>
      </c>
      <c r="L179" s="348" t="s">
        <v>465</v>
      </c>
      <c r="M179" s="348" t="s">
        <v>465</v>
      </c>
    </row>
    <row r="180" spans="2:13" x14ac:dyDescent="0.35">
      <c r="B180" s="348" t="s">
        <v>493</v>
      </c>
      <c r="C180" s="348" t="s">
        <v>551</v>
      </c>
      <c r="D180" s="348" t="s">
        <v>463</v>
      </c>
      <c r="E180" s="348" t="s">
        <v>597</v>
      </c>
      <c r="F180" s="348" t="s">
        <v>247</v>
      </c>
      <c r="G180" s="348" t="s">
        <v>247</v>
      </c>
      <c r="I180" s="348" t="s">
        <v>563</v>
      </c>
      <c r="J180" s="384">
        <v>75000000</v>
      </c>
      <c r="K180" s="348" t="s">
        <v>247</v>
      </c>
      <c r="L180" s="348" t="s">
        <v>465</v>
      </c>
      <c r="M180" s="348" t="s">
        <v>465</v>
      </c>
    </row>
    <row r="181" spans="2:13" x14ac:dyDescent="0.35">
      <c r="B181" s="348" t="s">
        <v>493</v>
      </c>
      <c r="C181" s="348" t="s">
        <v>551</v>
      </c>
      <c r="D181" s="348" t="s">
        <v>463</v>
      </c>
      <c r="E181" s="348" t="s">
        <v>614</v>
      </c>
      <c r="F181" s="348" t="s">
        <v>247</v>
      </c>
      <c r="G181" s="348" t="s">
        <v>247</v>
      </c>
      <c r="I181" s="348" t="s">
        <v>563</v>
      </c>
      <c r="J181" s="384">
        <v>4521600</v>
      </c>
      <c r="K181" s="348" t="s">
        <v>247</v>
      </c>
      <c r="L181" s="348" t="s">
        <v>465</v>
      </c>
      <c r="M181" s="348" t="s">
        <v>465</v>
      </c>
    </row>
    <row r="182" spans="2:13" x14ac:dyDescent="0.35">
      <c r="B182" s="348" t="s">
        <v>493</v>
      </c>
      <c r="C182" s="348" t="s">
        <v>551</v>
      </c>
      <c r="D182" s="348" t="s">
        <v>463</v>
      </c>
      <c r="E182" s="348" t="s">
        <v>615</v>
      </c>
      <c r="F182" s="348" t="s">
        <v>247</v>
      </c>
      <c r="G182" s="348" t="s">
        <v>247</v>
      </c>
      <c r="I182" s="348" t="s">
        <v>563</v>
      </c>
      <c r="J182" s="384">
        <v>8985600</v>
      </c>
      <c r="K182" s="348" t="s">
        <v>247</v>
      </c>
      <c r="L182" s="348" t="s">
        <v>465</v>
      </c>
      <c r="M182" s="348" t="s">
        <v>465</v>
      </c>
    </row>
    <row r="183" spans="2:13" x14ac:dyDescent="0.35">
      <c r="B183" s="348" t="s">
        <v>493</v>
      </c>
      <c r="C183" s="348" t="s">
        <v>551</v>
      </c>
      <c r="D183" s="348" t="s">
        <v>463</v>
      </c>
      <c r="E183" s="348" t="s">
        <v>633</v>
      </c>
      <c r="F183" s="348" t="s">
        <v>247</v>
      </c>
      <c r="G183" s="348" t="s">
        <v>247</v>
      </c>
      <c r="I183" s="348" t="s">
        <v>563</v>
      </c>
      <c r="J183" s="384">
        <v>4492800</v>
      </c>
      <c r="K183" s="348" t="s">
        <v>247</v>
      </c>
      <c r="L183" s="348" t="s">
        <v>465</v>
      </c>
      <c r="M183" s="348" t="s">
        <v>465</v>
      </c>
    </row>
    <row r="184" spans="2:13" x14ac:dyDescent="0.35">
      <c r="B184" s="348" t="s">
        <v>493</v>
      </c>
      <c r="C184" s="348" t="s">
        <v>551</v>
      </c>
      <c r="D184" s="348" t="s">
        <v>463</v>
      </c>
      <c r="E184" s="348" t="s">
        <v>607</v>
      </c>
      <c r="F184" s="348" t="s">
        <v>247</v>
      </c>
      <c r="G184" s="348" t="s">
        <v>247</v>
      </c>
      <c r="I184" s="348" t="s">
        <v>563</v>
      </c>
      <c r="J184" s="384">
        <v>433523732</v>
      </c>
      <c r="K184" s="348" t="s">
        <v>247</v>
      </c>
      <c r="L184" s="348" t="s">
        <v>465</v>
      </c>
      <c r="M184" s="348" t="s">
        <v>465</v>
      </c>
    </row>
    <row r="185" spans="2:13" x14ac:dyDescent="0.35">
      <c r="B185" s="348" t="s">
        <v>493</v>
      </c>
      <c r="C185" s="348" t="s">
        <v>551</v>
      </c>
      <c r="D185" s="348" t="s">
        <v>466</v>
      </c>
      <c r="E185" s="348" t="s">
        <v>603</v>
      </c>
      <c r="F185" s="348" t="s">
        <v>247</v>
      </c>
      <c r="G185" s="348" t="s">
        <v>247</v>
      </c>
      <c r="I185" s="348" t="s">
        <v>563</v>
      </c>
      <c r="J185" s="384">
        <v>1050918179</v>
      </c>
      <c r="K185" s="348" t="s">
        <v>247</v>
      </c>
      <c r="L185" s="348" t="s">
        <v>465</v>
      </c>
      <c r="M185" s="348" t="s">
        <v>465</v>
      </c>
    </row>
    <row r="186" spans="2:13" x14ac:dyDescent="0.35">
      <c r="B186" s="348" t="s">
        <v>493</v>
      </c>
      <c r="C186" s="348" t="s">
        <v>551</v>
      </c>
      <c r="D186" s="348" t="s">
        <v>475</v>
      </c>
      <c r="E186" s="348" t="s">
        <v>625</v>
      </c>
      <c r="F186" s="348" t="s">
        <v>49</v>
      </c>
      <c r="G186" s="348" t="s">
        <v>247</v>
      </c>
      <c r="I186" s="348" t="s">
        <v>563</v>
      </c>
      <c r="J186" s="384">
        <v>16153800</v>
      </c>
      <c r="K186" s="348" t="s">
        <v>247</v>
      </c>
      <c r="L186" s="348" t="s">
        <v>465</v>
      </c>
      <c r="M186" s="348" t="s">
        <v>465</v>
      </c>
    </row>
    <row r="187" spans="2:13" x14ac:dyDescent="0.35">
      <c r="B187" s="348" t="s">
        <v>493</v>
      </c>
      <c r="C187" s="348" t="s">
        <v>541</v>
      </c>
      <c r="D187" s="348" t="s">
        <v>472</v>
      </c>
      <c r="E187" s="348" t="s">
        <v>618</v>
      </c>
      <c r="F187" s="348" t="s">
        <v>49</v>
      </c>
      <c r="G187" s="348" t="s">
        <v>247</v>
      </c>
      <c r="I187" s="348" t="s">
        <v>563</v>
      </c>
      <c r="J187" s="384">
        <v>19300000</v>
      </c>
      <c r="K187" s="348" t="s">
        <v>247</v>
      </c>
      <c r="L187" s="348" t="s">
        <v>465</v>
      </c>
      <c r="M187" s="348" t="s">
        <v>465</v>
      </c>
    </row>
    <row r="188" spans="2:13" x14ac:dyDescent="0.35">
      <c r="B188" s="348" t="s">
        <v>493</v>
      </c>
      <c r="C188" s="348" t="s">
        <v>541</v>
      </c>
      <c r="D188" s="348" t="s">
        <v>472</v>
      </c>
      <c r="E188" s="348" t="s">
        <v>626</v>
      </c>
      <c r="F188" s="348" t="s">
        <v>49</v>
      </c>
      <c r="G188" s="348" t="s">
        <v>247</v>
      </c>
      <c r="I188" s="348" t="s">
        <v>563</v>
      </c>
      <c r="J188" s="384">
        <v>2970664148</v>
      </c>
      <c r="K188" s="348" t="s">
        <v>247</v>
      </c>
      <c r="L188" s="348" t="s">
        <v>465</v>
      </c>
      <c r="M188" s="348" t="s">
        <v>465</v>
      </c>
    </row>
    <row r="189" spans="2:13" x14ac:dyDescent="0.35">
      <c r="B189" s="348" t="s">
        <v>493</v>
      </c>
      <c r="C189" s="348" t="s">
        <v>541</v>
      </c>
      <c r="D189" s="348" t="s">
        <v>472</v>
      </c>
      <c r="E189" s="348" t="s">
        <v>638</v>
      </c>
      <c r="F189" s="348" t="s">
        <v>49</v>
      </c>
      <c r="G189" s="348" t="s">
        <v>247</v>
      </c>
      <c r="I189" s="348" t="s">
        <v>563</v>
      </c>
      <c r="J189" s="384">
        <v>858269021</v>
      </c>
      <c r="K189" s="348" t="s">
        <v>247</v>
      </c>
      <c r="L189" s="348" t="s">
        <v>465</v>
      </c>
      <c r="M189" s="348" t="s">
        <v>465</v>
      </c>
    </row>
    <row r="190" spans="2:13" x14ac:dyDescent="0.35">
      <c r="B190" s="348" t="s">
        <v>493</v>
      </c>
      <c r="C190" s="348" t="s">
        <v>541</v>
      </c>
      <c r="D190" s="348" t="s">
        <v>463</v>
      </c>
      <c r="E190" s="348" t="s">
        <v>597</v>
      </c>
      <c r="F190" s="348" t="s">
        <v>247</v>
      </c>
      <c r="G190" s="348" t="s">
        <v>247</v>
      </c>
      <c r="I190" s="348" t="s">
        <v>563</v>
      </c>
      <c r="J190" s="384">
        <v>552759525</v>
      </c>
      <c r="K190" s="348" t="s">
        <v>247</v>
      </c>
      <c r="L190" s="348" t="s">
        <v>465</v>
      </c>
      <c r="M190" s="348" t="s">
        <v>465</v>
      </c>
    </row>
    <row r="191" spans="2:13" x14ac:dyDescent="0.35">
      <c r="B191" s="348" t="s">
        <v>493</v>
      </c>
      <c r="C191" s="348" t="s">
        <v>541</v>
      </c>
      <c r="D191" s="348" t="s">
        <v>463</v>
      </c>
      <c r="E191" s="348" t="s">
        <v>631</v>
      </c>
      <c r="F191" s="348" t="s">
        <v>247</v>
      </c>
      <c r="G191" s="348" t="s">
        <v>247</v>
      </c>
      <c r="I191" s="348" t="s">
        <v>563</v>
      </c>
      <c r="J191" s="384">
        <v>3858552</v>
      </c>
      <c r="K191" s="348" t="s">
        <v>247</v>
      </c>
      <c r="L191" s="348" t="s">
        <v>465</v>
      </c>
      <c r="M191" s="348" t="s">
        <v>465</v>
      </c>
    </row>
    <row r="192" spans="2:13" x14ac:dyDescent="0.35">
      <c r="B192" s="348" t="s">
        <v>493</v>
      </c>
      <c r="C192" s="348" t="s">
        <v>541</v>
      </c>
      <c r="D192" s="348" t="s">
        <v>463</v>
      </c>
      <c r="E192" s="348" t="s">
        <v>614</v>
      </c>
      <c r="F192" s="348" t="s">
        <v>247</v>
      </c>
      <c r="G192" s="348" t="s">
        <v>247</v>
      </c>
      <c r="I192" s="348" t="s">
        <v>563</v>
      </c>
      <c r="J192" s="384">
        <v>9643126</v>
      </c>
      <c r="K192" s="348" t="s">
        <v>247</v>
      </c>
      <c r="L192" s="348" t="s">
        <v>465</v>
      </c>
      <c r="M192" s="348" t="s">
        <v>465</v>
      </c>
    </row>
    <row r="193" spans="2:13" x14ac:dyDescent="0.35">
      <c r="B193" s="348" t="s">
        <v>493</v>
      </c>
      <c r="C193" s="348" t="s">
        <v>541</v>
      </c>
      <c r="D193" s="348" t="s">
        <v>463</v>
      </c>
      <c r="E193" s="348" t="s">
        <v>615</v>
      </c>
      <c r="F193" s="348" t="s">
        <v>247</v>
      </c>
      <c r="G193" s="348" t="s">
        <v>247</v>
      </c>
      <c r="I193" s="348" t="s">
        <v>563</v>
      </c>
      <c r="J193" s="384">
        <v>54513358</v>
      </c>
      <c r="K193" s="348" t="s">
        <v>247</v>
      </c>
      <c r="L193" s="348" t="s">
        <v>465</v>
      </c>
      <c r="M193" s="348" t="s">
        <v>465</v>
      </c>
    </row>
    <row r="194" spans="2:13" x14ac:dyDescent="0.35">
      <c r="B194" s="348" t="s">
        <v>493</v>
      </c>
      <c r="C194" s="348" t="s">
        <v>541</v>
      </c>
      <c r="D194" s="348" t="s">
        <v>463</v>
      </c>
      <c r="E194" s="348" t="s">
        <v>633</v>
      </c>
      <c r="F194" s="348" t="s">
        <v>247</v>
      </c>
      <c r="G194" s="348" t="s">
        <v>247</v>
      </c>
      <c r="I194" s="348" t="s">
        <v>563</v>
      </c>
      <c r="J194" s="384">
        <v>17481315</v>
      </c>
      <c r="K194" s="348" t="s">
        <v>247</v>
      </c>
      <c r="L194" s="348" t="s">
        <v>465</v>
      </c>
      <c r="M194" s="348" t="s">
        <v>465</v>
      </c>
    </row>
    <row r="195" spans="2:13" x14ac:dyDescent="0.35">
      <c r="B195" s="348" t="s">
        <v>493</v>
      </c>
      <c r="C195" s="348" t="s">
        <v>541</v>
      </c>
      <c r="D195" s="348" t="s">
        <v>463</v>
      </c>
      <c r="E195" s="348" t="s">
        <v>607</v>
      </c>
      <c r="F195" s="348" t="s">
        <v>247</v>
      </c>
      <c r="G195" s="348" t="s">
        <v>247</v>
      </c>
      <c r="I195" s="348" t="s">
        <v>563</v>
      </c>
      <c r="J195" s="384">
        <v>1287370339</v>
      </c>
      <c r="K195" s="348" t="s">
        <v>247</v>
      </c>
      <c r="L195" s="348" t="s">
        <v>465</v>
      </c>
      <c r="M195" s="348" t="s">
        <v>465</v>
      </c>
    </row>
    <row r="196" spans="2:13" x14ac:dyDescent="0.35">
      <c r="B196" s="348" t="s">
        <v>493</v>
      </c>
      <c r="C196" s="348" t="s">
        <v>541</v>
      </c>
      <c r="D196" s="348" t="s">
        <v>463</v>
      </c>
      <c r="E196" s="348" t="s">
        <v>628</v>
      </c>
      <c r="F196" s="348" t="s">
        <v>247</v>
      </c>
      <c r="G196" s="348" t="s">
        <v>247</v>
      </c>
      <c r="I196" s="348" t="s">
        <v>563</v>
      </c>
      <c r="J196" s="384">
        <v>33489441</v>
      </c>
      <c r="K196" s="348" t="s">
        <v>247</v>
      </c>
      <c r="L196" s="348" t="s">
        <v>465</v>
      </c>
      <c r="M196" s="348" t="s">
        <v>465</v>
      </c>
    </row>
    <row r="197" spans="2:13" x14ac:dyDescent="0.35">
      <c r="B197" s="348" t="s">
        <v>493</v>
      </c>
      <c r="C197" s="348" t="s">
        <v>541</v>
      </c>
      <c r="D197" s="348" t="s">
        <v>466</v>
      </c>
      <c r="E197" s="348" t="s">
        <v>603</v>
      </c>
      <c r="F197" s="348" t="s">
        <v>247</v>
      </c>
      <c r="G197" s="348" t="s">
        <v>247</v>
      </c>
      <c r="I197" s="348" t="s">
        <v>563</v>
      </c>
      <c r="J197" s="384">
        <v>1209290028</v>
      </c>
      <c r="K197" s="348" t="s">
        <v>247</v>
      </c>
      <c r="L197" s="348" t="s">
        <v>465</v>
      </c>
      <c r="M197" s="348" t="s">
        <v>465</v>
      </c>
    </row>
    <row r="198" spans="2:13" x14ac:dyDescent="0.35">
      <c r="B198" s="348" t="s">
        <v>493</v>
      </c>
      <c r="C198" s="348" t="s">
        <v>541</v>
      </c>
      <c r="D198" s="348" t="s">
        <v>473</v>
      </c>
      <c r="E198" s="348" t="s">
        <v>622</v>
      </c>
      <c r="F198" s="348" t="s">
        <v>247</v>
      </c>
      <c r="G198" s="348" t="s">
        <v>247</v>
      </c>
      <c r="I198" s="348" t="s">
        <v>563</v>
      </c>
      <c r="J198" s="384">
        <v>268268714</v>
      </c>
      <c r="K198" s="348" t="s">
        <v>247</v>
      </c>
      <c r="L198" s="348" t="s">
        <v>465</v>
      </c>
      <c r="M198" s="348" t="s">
        <v>465</v>
      </c>
    </row>
    <row r="199" spans="2:13" x14ac:dyDescent="0.35">
      <c r="B199" s="348" t="s">
        <v>493</v>
      </c>
      <c r="C199" s="348" t="s">
        <v>541</v>
      </c>
      <c r="D199" s="348" t="s">
        <v>475</v>
      </c>
      <c r="E199" s="348" t="s">
        <v>625</v>
      </c>
      <c r="F199" s="348" t="s">
        <v>49</v>
      </c>
      <c r="G199" s="348" t="s">
        <v>247</v>
      </c>
      <c r="I199" s="348" t="s">
        <v>563</v>
      </c>
      <c r="J199" s="384">
        <v>12000000</v>
      </c>
      <c r="K199" s="348" t="s">
        <v>247</v>
      </c>
      <c r="L199" s="348" t="s">
        <v>465</v>
      </c>
      <c r="M199" s="348" t="s">
        <v>465</v>
      </c>
    </row>
    <row r="200" spans="2:13" x14ac:dyDescent="0.35">
      <c r="B200" s="348" t="s">
        <v>493</v>
      </c>
      <c r="C200" s="348" t="s">
        <v>548</v>
      </c>
      <c r="D200" s="348" t="s">
        <v>463</v>
      </c>
      <c r="E200" s="348" t="s">
        <v>597</v>
      </c>
      <c r="F200" s="348" t="s">
        <v>247</v>
      </c>
      <c r="G200" s="348" t="s">
        <v>247</v>
      </c>
      <c r="I200" s="348" t="s">
        <v>563</v>
      </c>
      <c r="J200" s="384">
        <v>188274434</v>
      </c>
      <c r="K200" s="348" t="s">
        <v>247</v>
      </c>
      <c r="L200" s="348" t="s">
        <v>465</v>
      </c>
      <c r="M200" s="348" t="s">
        <v>465</v>
      </c>
    </row>
    <row r="201" spans="2:13" x14ac:dyDescent="0.35">
      <c r="B201" s="348" t="s">
        <v>493</v>
      </c>
      <c r="C201" s="348" t="s">
        <v>548</v>
      </c>
      <c r="D201" s="348" t="s">
        <v>463</v>
      </c>
      <c r="E201" s="348" t="s">
        <v>614</v>
      </c>
      <c r="F201" s="348" t="s">
        <v>247</v>
      </c>
      <c r="G201" s="348" t="s">
        <v>247</v>
      </c>
      <c r="I201" s="348" t="s">
        <v>563</v>
      </c>
      <c r="J201" s="384">
        <v>69965016</v>
      </c>
      <c r="K201" s="348" t="s">
        <v>247</v>
      </c>
      <c r="L201" s="348" t="s">
        <v>465</v>
      </c>
      <c r="M201" s="348" t="s">
        <v>465</v>
      </c>
    </row>
    <row r="202" spans="2:13" x14ac:dyDescent="0.35">
      <c r="B202" s="348" t="s">
        <v>493</v>
      </c>
      <c r="C202" s="348" t="s">
        <v>548</v>
      </c>
      <c r="D202" s="348" t="s">
        <v>463</v>
      </c>
      <c r="E202" s="348" t="s">
        <v>615</v>
      </c>
      <c r="F202" s="348" t="s">
        <v>247</v>
      </c>
      <c r="G202" s="348" t="s">
        <v>247</v>
      </c>
      <c r="I202" s="348" t="s">
        <v>563</v>
      </c>
      <c r="J202" s="384">
        <v>73231106</v>
      </c>
      <c r="K202" s="348" t="s">
        <v>247</v>
      </c>
      <c r="L202" s="348" t="s">
        <v>465</v>
      </c>
      <c r="M202" s="348" t="s">
        <v>465</v>
      </c>
    </row>
    <row r="203" spans="2:13" x14ac:dyDescent="0.35">
      <c r="B203" s="348" t="s">
        <v>493</v>
      </c>
      <c r="C203" s="348" t="s">
        <v>548</v>
      </c>
      <c r="D203" s="348" t="s">
        <v>463</v>
      </c>
      <c r="E203" s="348" t="s">
        <v>607</v>
      </c>
      <c r="F203" s="348" t="s">
        <v>247</v>
      </c>
      <c r="G203" s="348" t="s">
        <v>247</v>
      </c>
      <c r="I203" s="348" t="s">
        <v>563</v>
      </c>
      <c r="J203" s="384">
        <v>881668671</v>
      </c>
      <c r="K203" s="348" t="s">
        <v>247</v>
      </c>
      <c r="L203" s="348" t="s">
        <v>465</v>
      </c>
      <c r="M203" s="348" t="s">
        <v>465</v>
      </c>
    </row>
    <row r="204" spans="2:13" x14ac:dyDescent="0.35">
      <c r="B204" s="348" t="s">
        <v>493</v>
      </c>
      <c r="C204" s="348" t="s">
        <v>548</v>
      </c>
      <c r="D204" s="348" t="s">
        <v>466</v>
      </c>
      <c r="E204" s="348" t="s">
        <v>603</v>
      </c>
      <c r="F204" s="348" t="s">
        <v>247</v>
      </c>
      <c r="G204" s="348" t="s">
        <v>247</v>
      </c>
      <c r="I204" s="348" t="s">
        <v>563</v>
      </c>
      <c r="J204" s="384">
        <v>2420126438</v>
      </c>
      <c r="K204" s="348" t="s">
        <v>247</v>
      </c>
      <c r="L204" s="348" t="s">
        <v>465</v>
      </c>
      <c r="M204" s="348" t="s">
        <v>465</v>
      </c>
    </row>
    <row r="205" spans="2:13" x14ac:dyDescent="0.35">
      <c r="B205" s="348" t="s">
        <v>493</v>
      </c>
      <c r="C205" s="348" t="s">
        <v>548</v>
      </c>
      <c r="D205" s="348" t="s">
        <v>473</v>
      </c>
      <c r="E205" s="348" t="s">
        <v>622</v>
      </c>
      <c r="F205" s="348" t="s">
        <v>247</v>
      </c>
      <c r="G205" s="348" t="s">
        <v>247</v>
      </c>
      <c r="I205" s="348" t="s">
        <v>563</v>
      </c>
      <c r="J205" s="384">
        <v>105911645</v>
      </c>
      <c r="K205" s="348" t="s">
        <v>247</v>
      </c>
      <c r="L205" s="348" t="s">
        <v>465</v>
      </c>
      <c r="M205" s="348" t="s">
        <v>465</v>
      </c>
    </row>
    <row r="206" spans="2:13" x14ac:dyDescent="0.35">
      <c r="B206" s="348" t="s">
        <v>493</v>
      </c>
      <c r="C206" s="348" t="s">
        <v>548</v>
      </c>
      <c r="D206" s="348" t="s">
        <v>475</v>
      </c>
      <c r="E206" s="348" t="s">
        <v>625</v>
      </c>
      <c r="F206" s="348" t="s">
        <v>49</v>
      </c>
      <c r="G206" s="348" t="s">
        <v>247</v>
      </c>
      <c r="I206" s="348" t="s">
        <v>563</v>
      </c>
      <c r="J206" s="384">
        <v>21300000</v>
      </c>
      <c r="K206" s="348" t="s">
        <v>247</v>
      </c>
      <c r="L206" s="348" t="s">
        <v>465</v>
      </c>
      <c r="M206" s="348" t="s">
        <v>465</v>
      </c>
    </row>
    <row r="207" spans="2:13" x14ac:dyDescent="0.35">
      <c r="B207" s="348" t="s">
        <v>493</v>
      </c>
      <c r="C207" s="348" t="s">
        <v>546</v>
      </c>
      <c r="D207" s="348" t="s">
        <v>472</v>
      </c>
      <c r="E207" s="348" t="s">
        <v>618</v>
      </c>
      <c r="F207" s="348" t="s">
        <v>49</v>
      </c>
      <c r="G207" s="348" t="s">
        <v>247</v>
      </c>
      <c r="I207" s="348" t="s">
        <v>563</v>
      </c>
      <c r="J207" s="384">
        <v>2205799920</v>
      </c>
      <c r="K207" s="348" t="s">
        <v>247</v>
      </c>
      <c r="L207" s="348" t="s">
        <v>465</v>
      </c>
      <c r="M207" s="348" t="s">
        <v>465</v>
      </c>
    </row>
    <row r="208" spans="2:13" x14ac:dyDescent="0.35">
      <c r="B208" s="348" t="s">
        <v>493</v>
      </c>
      <c r="C208" s="348" t="s">
        <v>546</v>
      </c>
      <c r="D208" s="348" t="s">
        <v>463</v>
      </c>
      <c r="E208" s="348" t="s">
        <v>612</v>
      </c>
      <c r="F208" s="348" t="s">
        <v>247</v>
      </c>
      <c r="G208" s="348" t="s">
        <v>247</v>
      </c>
      <c r="I208" s="348" t="s">
        <v>563</v>
      </c>
      <c r="J208" s="384">
        <v>2776487298</v>
      </c>
      <c r="K208" s="348" t="s">
        <v>247</v>
      </c>
      <c r="L208" s="348" t="s">
        <v>465</v>
      </c>
      <c r="M208" s="348" t="s">
        <v>465</v>
      </c>
    </row>
    <row r="209" spans="2:13" x14ac:dyDescent="0.35">
      <c r="B209" s="348" t="s">
        <v>493</v>
      </c>
      <c r="C209" s="348" t="s">
        <v>546</v>
      </c>
      <c r="D209" s="348" t="s">
        <v>463</v>
      </c>
      <c r="E209" s="348" t="s">
        <v>614</v>
      </c>
      <c r="F209" s="348" t="s">
        <v>247</v>
      </c>
      <c r="G209" s="348" t="s">
        <v>247</v>
      </c>
      <c r="I209" s="348" t="s">
        <v>563</v>
      </c>
      <c r="J209" s="384">
        <v>399560485</v>
      </c>
      <c r="K209" s="348" t="s">
        <v>247</v>
      </c>
      <c r="L209" s="348" t="s">
        <v>465</v>
      </c>
      <c r="M209" s="348" t="s">
        <v>465</v>
      </c>
    </row>
    <row r="210" spans="2:13" x14ac:dyDescent="0.35">
      <c r="B210" s="348" t="s">
        <v>493</v>
      </c>
      <c r="C210" s="348" t="s">
        <v>546</v>
      </c>
      <c r="D210" s="348" t="s">
        <v>463</v>
      </c>
      <c r="E210" s="348" t="s">
        <v>615</v>
      </c>
      <c r="F210" s="348" t="s">
        <v>247</v>
      </c>
      <c r="G210" s="348" t="s">
        <v>247</v>
      </c>
      <c r="I210" s="348" t="s">
        <v>563</v>
      </c>
      <c r="J210" s="384">
        <v>179165969</v>
      </c>
      <c r="K210" s="348" t="s">
        <v>247</v>
      </c>
      <c r="L210" s="348" t="s">
        <v>465</v>
      </c>
      <c r="M210" s="348" t="s">
        <v>465</v>
      </c>
    </row>
    <row r="211" spans="2:13" x14ac:dyDescent="0.35">
      <c r="B211" s="348" t="s">
        <v>493</v>
      </c>
      <c r="C211" s="348" t="s">
        <v>546</v>
      </c>
      <c r="D211" s="348" t="s">
        <v>463</v>
      </c>
      <c r="E211" s="348" t="s">
        <v>607</v>
      </c>
      <c r="F211" s="348" t="s">
        <v>247</v>
      </c>
      <c r="G211" s="348" t="s">
        <v>247</v>
      </c>
      <c r="I211" s="348" t="s">
        <v>563</v>
      </c>
      <c r="J211" s="384">
        <v>28498563</v>
      </c>
      <c r="K211" s="348" t="s">
        <v>247</v>
      </c>
      <c r="L211" s="348" t="s">
        <v>465</v>
      </c>
      <c r="M211" s="348" t="s">
        <v>465</v>
      </c>
    </row>
    <row r="212" spans="2:13" x14ac:dyDescent="0.35">
      <c r="B212" s="348" t="s">
        <v>493</v>
      </c>
      <c r="C212" s="348" t="s">
        <v>546</v>
      </c>
      <c r="D212" s="348" t="s">
        <v>473</v>
      </c>
      <c r="E212" s="348" t="s">
        <v>622</v>
      </c>
      <c r="F212" s="348" t="s">
        <v>247</v>
      </c>
      <c r="G212" s="348" t="s">
        <v>247</v>
      </c>
      <c r="I212" s="348" t="s">
        <v>563</v>
      </c>
      <c r="J212" s="384">
        <v>133704750</v>
      </c>
      <c r="K212" s="348" t="s">
        <v>247</v>
      </c>
      <c r="L212" s="348" t="s">
        <v>465</v>
      </c>
      <c r="M212" s="348" t="s">
        <v>465</v>
      </c>
    </row>
    <row r="213" spans="2:13" x14ac:dyDescent="0.35">
      <c r="B213" s="348" t="s">
        <v>493</v>
      </c>
      <c r="C213" s="348" t="s">
        <v>546</v>
      </c>
      <c r="D213" s="348" t="s">
        <v>475</v>
      </c>
      <c r="E213" s="348" t="s">
        <v>625</v>
      </c>
      <c r="F213" s="348" t="s">
        <v>49</v>
      </c>
      <c r="G213" s="348" t="s">
        <v>247</v>
      </c>
      <c r="I213" s="348" t="s">
        <v>563</v>
      </c>
      <c r="J213" s="384">
        <v>18250866</v>
      </c>
      <c r="K213" s="348" t="s">
        <v>247</v>
      </c>
      <c r="L213" s="348" t="s">
        <v>465</v>
      </c>
      <c r="M213" s="348" t="s">
        <v>465</v>
      </c>
    </row>
    <row r="214" spans="2:13" ht="14.5" thickBot="1" x14ac:dyDescent="0.4">
      <c r="G214" s="352" t="s">
        <v>671</v>
      </c>
    </row>
    <row r="215" spans="2:13" ht="16.5" thickBot="1" x14ac:dyDescent="0.4">
      <c r="G215" s="352"/>
      <c r="I215" s="359" t="s">
        <v>642</v>
      </c>
      <c r="J215" s="385"/>
      <c r="K215" s="386">
        <f>SUMIF(Table1011[Devise de déclaration],"USD",Table1011[Valeur de revenus])+(IFERROR(SUMIF(Table1011[Devise de déclaration],"&lt;&gt;USD",Table1011[Valeur de revenus])/'[3]Partie 1 - Présentation'!$E$51,0))</f>
        <v>435007389.92089337</v>
      </c>
    </row>
    <row r="216" spans="2:13" ht="16.5" thickBot="1" x14ac:dyDescent="0.4">
      <c r="G216" s="352"/>
      <c r="I216" s="385"/>
      <c r="J216" s="387"/>
      <c r="K216" s="388"/>
    </row>
    <row r="217" spans="2:13" ht="16.5" thickBot="1" x14ac:dyDescent="0.4">
      <c r="G217" s="352"/>
      <c r="I217" s="359" t="str">
        <f>"Total en "&amp;'[3]Partie 1 - Présentation'!$E$50</f>
        <v>Total en GNF</v>
      </c>
      <c r="J217" s="385"/>
      <c r="K217" s="386">
        <f>IF('[3]Partie 1 - Présentation'!$E$50="USD",0,SUMIF(Table1011[Devise de déclaration],'[3]Partie 1 - Présentation'!$E$50,Table1011[Valeur de revenus]))+(IFERROR(SUMIF(Table1011[Devise de déclaration],"USD",Table1011[Valeur de revenus])*'[3]Partie 1 - Présentation'!$E$51,0))</f>
        <v>3921887425162</v>
      </c>
    </row>
    <row r="218" spans="2:13" ht="16" x14ac:dyDescent="0.35">
      <c r="G218" s="352"/>
      <c r="I218" s="387"/>
      <c r="J218" s="387"/>
      <c r="K218" s="388"/>
    </row>
    <row r="219" spans="2:13" x14ac:dyDescent="0.35">
      <c r="C219" s="348" t="s">
        <v>672</v>
      </c>
      <c r="J219" s="416"/>
    </row>
    <row r="220" spans="2:13" ht="22.5" x14ac:dyDescent="0.35">
      <c r="C220" s="364" t="s">
        <v>643</v>
      </c>
      <c r="D220" s="346"/>
      <c r="E220" s="346"/>
      <c r="F220" s="346"/>
      <c r="G220" s="346"/>
      <c r="H220" s="346"/>
      <c r="I220" s="346"/>
      <c r="J220" s="346"/>
      <c r="K220" s="346"/>
    </row>
    <row r="221" spans="2:13" x14ac:dyDescent="0.35">
      <c r="C221" s="365" t="s">
        <v>673</v>
      </c>
      <c r="D221" s="365"/>
      <c r="E221" s="365"/>
      <c r="F221" s="365"/>
      <c r="G221" s="366"/>
      <c r="H221" s="365"/>
      <c r="I221" s="365"/>
      <c r="J221" s="365"/>
      <c r="K221" s="365"/>
    </row>
    <row r="222" spans="2:13" x14ac:dyDescent="0.35">
      <c r="C222" s="365"/>
      <c r="D222" s="365"/>
      <c r="E222" s="365"/>
      <c r="F222" s="365"/>
      <c r="G222" s="366"/>
      <c r="H222" s="365"/>
      <c r="I222" s="365"/>
      <c r="J222" s="365"/>
      <c r="K222" s="365"/>
    </row>
    <row r="223" spans="2:13" x14ac:dyDescent="0.35">
      <c r="C223" s="365" t="s">
        <v>674</v>
      </c>
      <c r="D223" s="493" t="s">
        <v>653</v>
      </c>
      <c r="E223" s="493"/>
      <c r="F223" s="493"/>
      <c r="G223" s="493"/>
      <c r="H223" s="493"/>
      <c r="I223" s="493"/>
      <c r="J223" s="493"/>
      <c r="K223" s="493"/>
    </row>
    <row r="224" spans="2:13" x14ac:dyDescent="0.35">
      <c r="C224" s="365" t="s">
        <v>674</v>
      </c>
      <c r="D224" s="493" t="s">
        <v>653</v>
      </c>
      <c r="E224" s="493"/>
      <c r="F224" s="493"/>
      <c r="G224" s="493"/>
      <c r="H224" s="493"/>
      <c r="I224" s="493"/>
      <c r="J224" s="493"/>
      <c r="K224" s="493"/>
    </row>
    <row r="225" spans="3:15" x14ac:dyDescent="0.35">
      <c r="C225" s="365" t="s">
        <v>674</v>
      </c>
      <c r="D225" s="493" t="s">
        <v>653</v>
      </c>
      <c r="E225" s="493"/>
      <c r="F225" s="493"/>
      <c r="G225" s="493"/>
      <c r="H225" s="493"/>
      <c r="I225" s="493"/>
      <c r="J225" s="493"/>
      <c r="K225" s="493"/>
    </row>
    <row r="226" spans="3:15" x14ac:dyDescent="0.35">
      <c r="C226" s="365" t="s">
        <v>674</v>
      </c>
      <c r="D226" s="493" t="s">
        <v>653</v>
      </c>
      <c r="E226" s="493"/>
      <c r="F226" s="493"/>
      <c r="G226" s="493"/>
      <c r="H226" s="493"/>
      <c r="I226" s="493"/>
      <c r="J226" s="493"/>
      <c r="K226" s="493"/>
    </row>
    <row r="227" spans="3:15" x14ac:dyDescent="0.35">
      <c r="C227" s="365" t="s">
        <v>674</v>
      </c>
      <c r="D227" s="365" t="s">
        <v>675</v>
      </c>
      <c r="E227" s="365"/>
      <c r="F227" s="365"/>
      <c r="G227" s="366"/>
      <c r="H227" s="365"/>
      <c r="I227" s="365"/>
      <c r="J227" s="365"/>
      <c r="K227" s="365"/>
    </row>
    <row r="228" spans="3:15" x14ac:dyDescent="0.35">
      <c r="C228" s="365"/>
      <c r="D228" s="365"/>
      <c r="E228" s="365"/>
      <c r="F228" s="365"/>
      <c r="G228" s="366"/>
      <c r="H228" s="365"/>
      <c r="I228" s="365"/>
      <c r="J228" s="365"/>
      <c r="K228" s="365"/>
    </row>
    <row r="229" spans="3:15" ht="16.5" thickBot="1" x14ac:dyDescent="0.4">
      <c r="C229" s="336"/>
      <c r="D229" s="336"/>
      <c r="E229" s="336"/>
      <c r="F229" s="336"/>
      <c r="G229" s="336"/>
      <c r="H229" s="336"/>
      <c r="I229" s="336"/>
      <c r="J229" s="336"/>
      <c r="K229" s="336"/>
    </row>
    <row r="231" spans="3:15" ht="16.5" thickBot="1" x14ac:dyDescent="0.4">
      <c r="C231" s="494" t="s">
        <v>571</v>
      </c>
      <c r="D231" s="494"/>
      <c r="E231" s="494"/>
      <c r="F231" s="494"/>
      <c r="G231" s="494"/>
      <c r="H231" s="494"/>
      <c r="I231" s="494"/>
      <c r="J231" s="494"/>
      <c r="K231" s="494"/>
      <c r="L231" s="389"/>
      <c r="M231" s="389"/>
      <c r="N231" s="389"/>
    </row>
    <row r="232" spans="3:15" ht="16.5" thickBot="1" x14ac:dyDescent="0.4">
      <c r="C232" s="495" t="s">
        <v>572</v>
      </c>
      <c r="D232" s="495"/>
      <c r="E232" s="495"/>
      <c r="F232" s="495"/>
      <c r="G232" s="495"/>
      <c r="H232" s="495"/>
      <c r="I232" s="495"/>
      <c r="J232" s="495"/>
      <c r="K232" s="495"/>
      <c r="L232" s="390"/>
      <c r="M232" s="390"/>
      <c r="N232" s="390"/>
    </row>
    <row r="233" spans="3:15" ht="16.5" thickBot="1" x14ac:dyDescent="0.4">
      <c r="C233" s="495" t="s">
        <v>573</v>
      </c>
      <c r="D233" s="495"/>
      <c r="E233" s="495"/>
      <c r="F233" s="495"/>
      <c r="G233" s="495"/>
      <c r="H233" s="495"/>
      <c r="I233" s="495"/>
      <c r="J233" s="495"/>
      <c r="K233" s="495"/>
      <c r="L233" s="391"/>
      <c r="M233" s="391"/>
      <c r="N233" s="391"/>
    </row>
    <row r="234" spans="3:15" ht="16" x14ac:dyDescent="0.35">
      <c r="C234" s="496" t="s">
        <v>574</v>
      </c>
      <c r="D234" s="496"/>
      <c r="E234" s="496"/>
      <c r="F234" s="496"/>
      <c r="G234" s="496"/>
      <c r="H234" s="496"/>
      <c r="I234" s="496"/>
      <c r="J234" s="496"/>
      <c r="K234" s="496"/>
      <c r="L234" s="392"/>
      <c r="M234" s="392"/>
      <c r="N234" s="392"/>
    </row>
    <row r="235" spans="3:15" ht="15" customHeight="1" thickBot="1" x14ac:dyDescent="0.4">
      <c r="C235" s="336"/>
      <c r="D235" s="336"/>
      <c r="E235" s="336"/>
      <c r="F235" s="336"/>
      <c r="G235" s="336"/>
      <c r="H235" s="336"/>
      <c r="I235" s="336"/>
      <c r="J235" s="336"/>
      <c r="K235" s="336"/>
    </row>
    <row r="236" spans="3:15" x14ac:dyDescent="0.35">
      <c r="C236" s="473" t="s">
        <v>575</v>
      </c>
      <c r="D236" s="473"/>
      <c r="E236" s="473"/>
      <c r="F236" s="473"/>
      <c r="G236" s="473"/>
      <c r="H236" s="473"/>
      <c r="I236" s="473"/>
      <c r="J236" s="473"/>
      <c r="K236" s="473"/>
    </row>
    <row r="237" spans="3:15" ht="14.25" hidden="1" customHeight="1" thickBot="1" x14ac:dyDescent="0.4">
      <c r="C237" s="337" t="s">
        <v>576</v>
      </c>
      <c r="D237" s="337"/>
      <c r="E237" s="337"/>
      <c r="F237" s="337"/>
      <c r="G237" s="337"/>
      <c r="H237" s="337"/>
      <c r="I237" s="473"/>
      <c r="J237" s="473"/>
      <c r="K237" s="473"/>
      <c r="O237" s="389"/>
    </row>
    <row r="238" spans="3:15" ht="17.25" hidden="1" customHeight="1" thickBot="1" x14ac:dyDescent="0.4">
      <c r="O238" s="390"/>
    </row>
    <row r="239" spans="3:15" ht="13.5" hidden="1" customHeight="1" thickBot="1" x14ac:dyDescent="0.4">
      <c r="O239" s="391"/>
    </row>
    <row r="240" spans="3:15" ht="17.25" hidden="1" customHeight="1" x14ac:dyDescent="0.35">
      <c r="O240" s="392"/>
    </row>
  </sheetData>
  <protectedRanges>
    <protectedRange algorithmName="SHA-512" hashValue="19r0bVvPR7yZA0UiYij7Tv1CBk3noIABvFePbLhCJ4nk3L6A+Fy+RdPPS3STf+a52x4pG2PQK4FAkXK9epnlIA==" saltValue="gQC4yrLvnbJqxYZ0KSEoZA==" spinCount="100000" sqref="I218 C214:D218 F214:G218 B22:D213 H22:H214" name="Government revenues_1"/>
    <protectedRange algorithmName="SHA-512" hashValue="19r0bVvPR7yZA0UiYij7Tv1CBk3noIABvFePbLhCJ4nk3L6A+Fy+RdPPS3STf+a52x4pG2PQK4FAkXK9epnlIA==" saltValue="gQC4yrLvnbJqxYZ0KSEoZA==" spinCount="100000" sqref="J215:J218 I22:I213" name="Government revenues_2"/>
  </protectedRanges>
  <mergeCells count="20">
    <mergeCell ref="D225:K225"/>
    <mergeCell ref="C10:F10"/>
    <mergeCell ref="C11:G11"/>
    <mergeCell ref="I11:K15"/>
    <mergeCell ref="C12:G12"/>
    <mergeCell ref="C13:G13"/>
    <mergeCell ref="C14:G14"/>
    <mergeCell ref="C15:G15"/>
    <mergeCell ref="C16:K16"/>
    <mergeCell ref="C18:K18"/>
    <mergeCell ref="C20:K20"/>
    <mergeCell ref="D223:K223"/>
    <mergeCell ref="D224:K224"/>
    <mergeCell ref="I237:K237"/>
    <mergeCell ref="D226:K226"/>
    <mergeCell ref="C231:K231"/>
    <mergeCell ref="C232:K232"/>
    <mergeCell ref="C233:K233"/>
    <mergeCell ref="C234:K234"/>
    <mergeCell ref="C236:K236"/>
  </mergeCells>
  <dataValidations count="8">
    <dataValidation type="list" allowBlank="1" showInputMessage="1" showErrorMessage="1" sqref="D22:D213" xr:uid="{3A0299EB-86AD-42C7-8516-9C14665D5D7C}">
      <formula1>Government_entities_list</formula1>
    </dataValidation>
    <dataValidation type="list" allowBlank="1" showInputMessage="1" showErrorMessage="1" promptTitle="Nom du flux de revenu" prompt="Veuillez saisir le nom des flux de revenus ici._x000a__x000a_Inclure uniquement les paiements effectués au nom des entreprises. NE PAS inclure les revenus au nom de particuliers, tels que PAYE, etc..." sqref="E22:E213" xr:uid="{51680DD1-B2C7-477C-904F-A71AB4384242}">
      <formula1>Revenue_stream_list</formula1>
    </dataValidation>
    <dataValidation type="decimal" operator="notBetween" allowBlank="1" showInputMessage="1" showErrorMessage="1" errorTitle="Nombre" error="Veuillez inscrire un nombre dans cette cellule" promptTitle="Montant du flux de revenus" prompt="Veuillez inscrire le montant total réconcilié du flux de revenus comme reporté par le gouvernement, " sqref="J22:J213" xr:uid="{3A6038EE-7C7C-4DD6-A9E9-5E244CB0D82B}">
      <formula1>0.1</formula1>
      <formula2>0.2</formula2>
    </dataValidation>
    <dataValidation type="list" allowBlank="1" showInputMessage="1" showErrorMessage="1" sqref="C22:C213" xr:uid="{0A1C9E55-54EA-4799-8E98-168794EF7293}">
      <formula1>Companies_list</formula1>
    </dataValidation>
    <dataValidation allowBlank="1" showInputMessage="1" showErrorMessage="1" promptTitle="Volume en nature" prompt="Veuillez renseigner le volume en nature du flux de revenu, si applicable" sqref="L22:L213" xr:uid="{77E51900-1AF8-44E5-BB1C-FD926889477C}"/>
    <dataValidation type="whole" errorStyle="warning" allowBlank="1" showInputMessage="1" showErrorMessage="1" errorTitle="Veuillez ne pas remplir" error="Ces cellules seront complétées automatiquement" sqref="K215 K217" xr:uid="{99B4EB5F-F5D8-4721-9DB3-A0E8ABD6EED2}">
      <formula1>44444</formula1>
      <formula2>44445</formula2>
    </dataValidation>
    <dataValidation allowBlank="1" showInputMessage="1" showErrorMessage="1" errorTitle="Veuillez ne pas modifier" error="Veuillez ne pas modifier ces cellules" sqref="C237:E237" xr:uid="{6119469A-8213-41EC-8E8A-3549751A1C26}"/>
    <dataValidation type="whole" allowBlank="1" showInputMessage="1" showErrorMessage="1" errorTitle="Veuillez ne pas modifier" error="Veuillez ne pas modifier ces cellules" sqref="C231:C234 I237:K237" xr:uid="{452E6209-8FC9-41D1-B70F-C8D4AF68B073}">
      <formula1>444</formula1>
      <formula2>445</formula2>
    </dataValidation>
  </dataValidations>
  <hyperlinks>
    <hyperlink ref="C20" r:id="rId1" location="r4-1" display="EITI Requirement 4.1" xr:uid="{8F9C81F9-0B00-419D-820C-A4346653E65A}"/>
    <hyperlink ref="C16:K16" r:id="rId2" display="If you have any questions, please contact data@eiti.org" xr:uid="{34A36F21-11EE-485B-B573-FC0EEFB6D0B3}"/>
    <hyperlink ref="C233:H233" r:id="rId3" display="Pour la version la plus récente des modèles de données résumées, consultez https://eiti.org/fr/document/modele-donnees-resumees-itie" xr:uid="{E49A9229-7CDD-45DA-8BAD-1019CC8F0417}"/>
    <hyperlink ref="C232:H232" r:id="rId4" display="Vous voulez en savoir plus sur votre pays ? Vérifiez si votre pays met en œuvre la Norme ITIE en visitant https://eiti.org/countries" xr:uid="{63DBA645-EDE0-4B34-A3B9-D370C252EB38}"/>
    <hyperlink ref="C234:H234" r:id="rId5" display="Give us your feedback or report a conflict in the data! Write to us at  data@eiti.org" xr:uid="{3D8ED2B6-C230-42B7-889C-48666C58A8C9}"/>
    <hyperlink ref="C20:K20" r:id="rId6" location="r4-1" display="Exigence ITIE 4.1.c: Paiements des entreprises ;  Exigence ITIE 4.7: Déclaration par projet" xr:uid="{19BC779B-7498-47C2-B556-77B5939B1687}"/>
  </hyperlinks>
  <pageMargins left="0.7" right="0.7" top="0.75" bottom="0.75" header="0.3" footer="0.3"/>
  <pageSetup paperSize="9" orientation="portrait" r:id="rId7"/>
  <drawing r:id="rId8"/>
  <tableParts count="1">
    <tablePart r:id="rId9"/>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pageSetUpPr fitToPage="1"/>
  </sheetPr>
  <dimension ref="A1:S29"/>
  <sheetViews>
    <sheetView topLeftCell="A7" zoomScale="70" zoomScaleNormal="70" workbookViewId="0">
      <selection activeCell="D5" sqref="D5"/>
    </sheetView>
  </sheetViews>
  <sheetFormatPr baseColWidth="10" defaultColWidth="10.5" defaultRowHeight="15.5" x14ac:dyDescent="0.35"/>
  <cols>
    <col min="1" max="1" width="14.83203125" customWidth="1"/>
    <col min="2" max="2" width="50.5" style="294" customWidth="1"/>
    <col min="3" max="3" width="2.5" customWidth="1"/>
    <col min="4" max="4" width="24" customWidth="1"/>
    <col min="5" max="5" width="2.5" customWidth="1"/>
    <col min="6" max="6" width="24" customWidth="1"/>
    <col min="7" max="7" width="2.5" customWidth="1"/>
    <col min="8" max="8" width="24" customWidth="1"/>
    <col min="9" max="9" width="2.5" customWidth="1"/>
    <col min="10" max="10" width="39.5" customWidth="1"/>
    <col min="11" max="11" width="2.5"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4" t="s">
        <v>248</v>
      </c>
    </row>
    <row r="3" spans="1:19" s="32" customFormat="1" ht="105" x14ac:dyDescent="0.35">
      <c r="A3" s="207" t="s">
        <v>249</v>
      </c>
      <c r="B3" s="51" t="s">
        <v>250</v>
      </c>
      <c r="D3" s="9" t="s">
        <v>685</v>
      </c>
      <c r="F3" s="52"/>
      <c r="H3" s="52"/>
      <c r="J3" s="43"/>
      <c r="L3" s="31"/>
      <c r="N3" s="31"/>
      <c r="P3" s="31"/>
      <c r="R3" s="31"/>
    </row>
    <row r="4" spans="1:19" s="30" customFormat="1" ht="19" x14ac:dyDescent="0.35">
      <c r="A4" s="50"/>
      <c r="B4" s="41"/>
      <c r="D4" s="41"/>
      <c r="F4" s="41"/>
      <c r="H4" s="41"/>
      <c r="J4" s="42"/>
      <c r="L4" s="42"/>
    </row>
    <row r="5" spans="1:19" s="277" customFormat="1" ht="96" x14ac:dyDescent="0.35">
      <c r="A5" s="282"/>
      <c r="B5" s="276" t="s">
        <v>80</v>
      </c>
      <c r="D5" s="278" t="s">
        <v>81</v>
      </c>
      <c r="E5" s="279"/>
      <c r="F5" s="278" t="s">
        <v>82</v>
      </c>
      <c r="G5" s="279"/>
      <c r="H5" s="278" t="s">
        <v>83</v>
      </c>
      <c r="J5" s="280" t="s">
        <v>84</v>
      </c>
      <c r="K5" s="279"/>
      <c r="L5" s="280" t="s">
        <v>85</v>
      </c>
      <c r="M5" s="279"/>
      <c r="N5" s="280" t="s">
        <v>86</v>
      </c>
      <c r="O5" s="279"/>
      <c r="P5" s="280" t="s">
        <v>87</v>
      </c>
      <c r="Q5" s="279"/>
      <c r="R5" s="280" t="s">
        <v>88</v>
      </c>
      <c r="S5" s="279"/>
    </row>
    <row r="6" spans="1:19" s="30" customFormat="1" ht="19" x14ac:dyDescent="0.35">
      <c r="A6" s="50"/>
      <c r="B6" s="41"/>
      <c r="D6" s="41"/>
      <c r="F6" s="41"/>
      <c r="H6" s="41"/>
      <c r="J6" s="42"/>
      <c r="L6" s="42"/>
      <c r="N6" s="42"/>
      <c r="P6" s="42"/>
      <c r="R6" s="42"/>
    </row>
    <row r="7" spans="1:19" s="32" customFormat="1" ht="30" x14ac:dyDescent="0.35">
      <c r="A7" s="207" t="s">
        <v>104</v>
      </c>
      <c r="B7" s="51" t="s">
        <v>251</v>
      </c>
      <c r="D7" s="9" t="s">
        <v>247</v>
      </c>
      <c r="F7" s="52"/>
      <c r="H7" s="52"/>
      <c r="J7" s="43"/>
      <c r="K7" s="30"/>
      <c r="L7" s="31"/>
      <c r="M7" s="30"/>
      <c r="N7" s="31"/>
      <c r="O7" s="30"/>
      <c r="P7" s="31"/>
      <c r="R7" s="31"/>
    </row>
    <row r="8" spans="1:19" s="30" customFormat="1" ht="19" x14ac:dyDescent="0.35">
      <c r="A8" s="50"/>
      <c r="B8" s="41"/>
      <c r="D8" s="41"/>
      <c r="F8" s="41"/>
      <c r="H8" s="41"/>
      <c r="J8" s="42"/>
      <c r="L8" s="42"/>
      <c r="N8" s="42"/>
      <c r="P8" s="42"/>
      <c r="R8" s="42"/>
    </row>
    <row r="9" spans="1:19" s="30" customFormat="1" ht="45" x14ac:dyDescent="0.35">
      <c r="A9" s="50"/>
      <c r="B9" s="48" t="s">
        <v>252</v>
      </c>
      <c r="D9" s="9" t="s">
        <v>247</v>
      </c>
      <c r="F9" s="9" t="str">
        <f>IF(D9=[2]Lists!$K$4,"&lt; Input URL to data source &gt;",IF(D9=[2]Lists!$K$5,"&lt; Reference section in EITI Report or URL &gt;",IF(D9=[2]Lists!$K$6,"&lt; Reference evidence of non-applicability &gt;","")))</f>
        <v/>
      </c>
      <c r="H9" s="9" t="s">
        <v>780</v>
      </c>
      <c r="J9" s="440"/>
      <c r="L9" s="31"/>
      <c r="N9" s="31"/>
      <c r="P9" s="31"/>
      <c r="R9" s="31"/>
    </row>
    <row r="10" spans="1:19" s="8" customFormat="1" ht="30" x14ac:dyDescent="0.35">
      <c r="A10" s="13"/>
      <c r="B10" s="48" t="s">
        <v>253</v>
      </c>
      <c r="D10" s="9" t="s">
        <v>94</v>
      </c>
      <c r="F10" s="9" t="str">
        <f>IF(D10=[2]Lists!$K$4,"&lt; Input URL to data source &gt;",IF(D10=[2]Lists!$K$5,"&lt; Reference section in EITI Report or URL &gt;",IF(D10=[2]Lists!$K$6,"&lt; Reference evidence of non-applicability &gt;","")))</f>
        <v/>
      </c>
      <c r="G10" s="30"/>
      <c r="H10" s="9" t="str">
        <f>IF(F10=[2]Lists!$K$4,"&lt; Input URL to data source &gt;",IF(F10=[2]Lists!$K$5,"&lt; Reference section in EITI Report or URL &gt;",IF(F10=[2]Lists!$K$6,"&lt; Reference evidence of non-applicability &gt;","")))</f>
        <v/>
      </c>
      <c r="I10" s="30"/>
      <c r="J10" s="441"/>
      <c r="K10" s="30"/>
      <c r="L10" s="31"/>
      <c r="M10" s="30"/>
      <c r="N10" s="31"/>
      <c r="O10" s="30"/>
      <c r="P10" s="31"/>
      <c r="Q10" s="30"/>
      <c r="R10" s="31"/>
      <c r="S10" s="30"/>
    </row>
    <row r="11" spans="1:19" s="8" customFormat="1" ht="15" x14ac:dyDescent="0.35">
      <c r="A11" s="13"/>
      <c r="B11" s="49" t="s">
        <v>254</v>
      </c>
      <c r="D11" s="24"/>
      <c r="F11" s="24"/>
      <c r="G11" s="32"/>
      <c r="H11" s="24"/>
      <c r="I11" s="32"/>
      <c r="J11" s="441"/>
      <c r="K11" s="32"/>
      <c r="L11" s="31"/>
      <c r="M11" s="32"/>
      <c r="N11" s="31"/>
      <c r="O11" s="32"/>
      <c r="P11" s="31"/>
      <c r="Q11" s="32"/>
      <c r="R11" s="31"/>
      <c r="S11" s="32"/>
    </row>
    <row r="12" spans="1:19" s="8" customFormat="1" ht="19" x14ac:dyDescent="0.35">
      <c r="A12" s="13"/>
      <c r="B12" s="20" t="s">
        <v>193</v>
      </c>
      <c r="D12" s="9" t="s">
        <v>64</v>
      </c>
      <c r="F12" s="9" t="s">
        <v>206</v>
      </c>
      <c r="G12" s="30"/>
      <c r="H12" s="9" t="s">
        <v>206</v>
      </c>
      <c r="I12" s="30"/>
      <c r="J12" s="441"/>
      <c r="K12" s="30"/>
      <c r="L12" s="31"/>
      <c r="M12" s="30"/>
      <c r="N12" s="31"/>
      <c r="O12" s="30"/>
      <c r="P12" s="31"/>
      <c r="Q12" s="30"/>
      <c r="R12" s="31"/>
      <c r="S12" s="30"/>
    </row>
    <row r="13" spans="1:19" s="8" customFormat="1" ht="18" x14ac:dyDescent="0.35">
      <c r="A13" s="13"/>
      <c r="B13" s="20" t="s">
        <v>194</v>
      </c>
      <c r="D13" s="9" t="s">
        <v>64</v>
      </c>
      <c r="F13" s="9" t="s">
        <v>207</v>
      </c>
      <c r="G13" s="32"/>
      <c r="H13" s="9" t="s">
        <v>207</v>
      </c>
      <c r="I13" s="32"/>
      <c r="J13" s="441"/>
      <c r="K13" s="32"/>
      <c r="L13" s="31"/>
      <c r="M13" s="32"/>
      <c r="N13" s="31"/>
      <c r="O13" s="32"/>
      <c r="P13" s="31"/>
      <c r="Q13" s="32"/>
      <c r="R13" s="31"/>
      <c r="S13" s="32"/>
    </row>
    <row r="14" spans="1:19" s="8" customFormat="1" ht="19" x14ac:dyDescent="0.35">
      <c r="A14" s="13"/>
      <c r="B14" s="20" t="s">
        <v>199</v>
      </c>
      <c r="D14" s="9" t="s">
        <v>64</v>
      </c>
      <c r="F14" s="9" t="s">
        <v>198</v>
      </c>
      <c r="G14" s="30"/>
      <c r="H14" s="9" t="s">
        <v>198</v>
      </c>
      <c r="I14" s="30"/>
      <c r="J14" s="441"/>
      <c r="K14" s="30"/>
      <c r="L14" s="31"/>
      <c r="M14" s="30"/>
      <c r="N14" s="31"/>
      <c r="O14" s="30"/>
      <c r="P14" s="31"/>
      <c r="Q14" s="30"/>
      <c r="R14" s="31"/>
      <c r="S14" s="30"/>
    </row>
    <row r="15" spans="1:19" s="8" customFormat="1" x14ac:dyDescent="0.35">
      <c r="A15" s="13"/>
      <c r="B15" s="49" t="s">
        <v>255</v>
      </c>
      <c r="D15" s="24"/>
      <c r="F15" s="24"/>
      <c r="G15" s="34"/>
      <c r="H15" s="24"/>
      <c r="I15" s="34"/>
      <c r="J15" s="441"/>
      <c r="K15" s="34"/>
      <c r="L15" s="31"/>
      <c r="M15" s="34"/>
      <c r="N15" s="31"/>
      <c r="O15" s="34"/>
      <c r="P15" s="31"/>
      <c r="Q15" s="34"/>
      <c r="R15" s="31"/>
      <c r="S15" s="34"/>
    </row>
    <row r="16" spans="1:19" s="8" customFormat="1" ht="18" x14ac:dyDescent="0.35">
      <c r="A16" s="13"/>
      <c r="B16" s="20" t="s">
        <v>193</v>
      </c>
      <c r="D16" s="9" t="s">
        <v>64</v>
      </c>
      <c r="F16" s="9" t="s">
        <v>206</v>
      </c>
      <c r="G16" s="34"/>
      <c r="H16" s="9" t="s">
        <v>206</v>
      </c>
      <c r="I16" s="34"/>
      <c r="J16" s="441"/>
      <c r="K16" s="34"/>
      <c r="L16" s="31"/>
      <c r="M16" s="34"/>
      <c r="N16" s="31"/>
      <c r="O16" s="34"/>
      <c r="P16" s="31"/>
      <c r="Q16" s="34"/>
      <c r="R16" s="31"/>
      <c r="S16" s="34"/>
    </row>
    <row r="17" spans="1:19" s="8" customFormat="1" x14ac:dyDescent="0.35">
      <c r="A17" s="13"/>
      <c r="B17" s="20" t="str">
        <f>LEFT(B16,SEARCH(",",B16))&amp;" value"</f>
        <v>Pétrole brut (2709), value</v>
      </c>
      <c r="D17" s="9" t="s">
        <v>64</v>
      </c>
      <c r="F17" s="9" t="s">
        <v>238</v>
      </c>
      <c r="G17" s="34"/>
      <c r="H17" s="9" t="s">
        <v>238</v>
      </c>
      <c r="I17" s="34"/>
      <c r="J17" s="441"/>
      <c r="K17" s="34"/>
      <c r="L17" s="31"/>
      <c r="M17" s="34"/>
      <c r="N17" s="31"/>
      <c r="O17" s="34"/>
      <c r="P17" s="31"/>
      <c r="Q17" s="34"/>
      <c r="R17" s="31"/>
      <c r="S17" s="34"/>
    </row>
    <row r="18" spans="1:19" s="8" customFormat="1" ht="18" x14ac:dyDescent="0.35">
      <c r="A18" s="13"/>
      <c r="B18" s="20" t="s">
        <v>194</v>
      </c>
      <c r="D18" s="9" t="s">
        <v>64</v>
      </c>
      <c r="F18" s="9" t="s">
        <v>207</v>
      </c>
      <c r="G18" s="34"/>
      <c r="H18" s="9" t="s">
        <v>207</v>
      </c>
      <c r="I18" s="34"/>
      <c r="J18" s="441"/>
      <c r="K18" s="34"/>
      <c r="L18" s="31"/>
      <c r="M18" s="34"/>
      <c r="N18" s="31"/>
      <c r="O18" s="34"/>
      <c r="P18" s="31"/>
      <c r="Q18" s="34"/>
      <c r="R18" s="31"/>
      <c r="S18" s="34"/>
    </row>
    <row r="19" spans="1:19" s="8" customFormat="1" x14ac:dyDescent="0.35">
      <c r="A19" s="13"/>
      <c r="B19" s="20" t="str">
        <f>LEFT(B18,SEARCH(",",B18))&amp;" value"</f>
        <v>Gaz naturel (2711), value</v>
      </c>
      <c r="D19" s="9" t="s">
        <v>64</v>
      </c>
      <c r="F19" s="9" t="s">
        <v>238</v>
      </c>
      <c r="G19" s="34"/>
      <c r="H19" s="9" t="s">
        <v>238</v>
      </c>
      <c r="I19" s="34"/>
      <c r="J19" s="441"/>
      <c r="K19" s="34"/>
      <c r="L19" s="31"/>
      <c r="M19" s="34"/>
      <c r="N19" s="31"/>
      <c r="O19" s="34"/>
      <c r="P19" s="31"/>
      <c r="Q19" s="34"/>
      <c r="R19" s="31"/>
      <c r="S19" s="34"/>
    </row>
    <row r="20" spans="1:19" s="8" customFormat="1" x14ac:dyDescent="0.35">
      <c r="A20" s="13"/>
      <c r="B20" s="20" t="s">
        <v>199</v>
      </c>
      <c r="D20" s="9" t="s">
        <v>64</v>
      </c>
      <c r="F20" s="9" t="s">
        <v>198</v>
      </c>
      <c r="G20" s="34"/>
      <c r="H20" s="9" t="s">
        <v>198</v>
      </c>
      <c r="I20" s="34"/>
      <c r="J20" s="441"/>
      <c r="K20" s="34"/>
      <c r="L20" s="31"/>
      <c r="M20" s="34"/>
      <c r="N20" s="31"/>
      <c r="O20" s="34"/>
      <c r="P20" s="31"/>
      <c r="Q20" s="34"/>
      <c r="R20" s="31"/>
      <c r="S20" s="34"/>
    </row>
    <row r="21" spans="1:19" s="8" customFormat="1" x14ac:dyDescent="0.35">
      <c r="A21" s="13"/>
      <c r="B21" s="20" t="str">
        <f>LEFT(B20,SEARCH(",",B20))&amp;" value"</f>
        <v>Ajoutez des matières premières ici, value</v>
      </c>
      <c r="D21" s="9" t="s">
        <v>64</v>
      </c>
      <c r="F21" s="9" t="s">
        <v>238</v>
      </c>
      <c r="G21" s="34"/>
      <c r="H21" s="9" t="s">
        <v>238</v>
      </c>
      <c r="I21" s="34"/>
      <c r="J21" s="441"/>
      <c r="K21" s="34"/>
      <c r="L21" s="31"/>
      <c r="M21" s="34"/>
      <c r="N21" s="31"/>
      <c r="O21" s="34"/>
      <c r="P21" s="31"/>
      <c r="Q21" s="34"/>
      <c r="R21" s="31"/>
      <c r="S21" s="34"/>
    </row>
    <row r="22" spans="1:19" s="8" customFormat="1" ht="45" x14ac:dyDescent="0.35">
      <c r="A22" s="13"/>
      <c r="B22" s="49" t="s">
        <v>256</v>
      </c>
      <c r="D22" s="9" t="s">
        <v>106</v>
      </c>
      <c r="E22" s="30"/>
      <c r="F22" s="9" t="str">
        <f>IF(D22=[2]Lists!$K$4,"&lt; Input URL to data source &gt;",IF(D22=[2]Lists!$K$5,"&lt; Reference section in EITI Report or URL &gt;",IF(D22=[2]Lists!$K$6,"&lt; Reference evidence of non-applicability &gt;","")))</f>
        <v/>
      </c>
      <c r="G22" s="34"/>
      <c r="H22" s="9" t="str">
        <f>IF(F22=[2]Lists!$K$4,"&lt; Input URL to data source &gt;",IF(F22=[2]Lists!$K$5,"&lt; Reference section in EITI Report or URL &gt;",IF(F22=[2]Lists!$K$6,"&lt; Reference evidence of non-applicability &gt;","")))</f>
        <v/>
      </c>
      <c r="I22" s="34"/>
      <c r="J22" s="441"/>
      <c r="K22" s="34"/>
      <c r="L22" s="31"/>
      <c r="M22" s="34"/>
      <c r="N22" s="31"/>
      <c r="O22" s="34"/>
      <c r="P22" s="31"/>
      <c r="Q22" s="34"/>
      <c r="R22" s="31"/>
      <c r="S22" s="34"/>
    </row>
    <row r="23" spans="1:19" s="8" customFormat="1" ht="45" x14ac:dyDescent="0.35">
      <c r="A23" s="13"/>
      <c r="B23" s="49" t="s">
        <v>257</v>
      </c>
      <c r="D23" s="9" t="s">
        <v>106</v>
      </c>
      <c r="E23" s="30"/>
      <c r="F23" s="9" t="str">
        <f>IF(D23=[2]Lists!$K$4,"&lt; Input URL to data source &gt;",IF(D23=[2]Lists!$K$5,"&lt; Reference section in EITI Report or URL &gt;",IF(D23=[2]Lists!$K$6,"&lt; Reference evidence of non-applicability &gt;","")))</f>
        <v/>
      </c>
      <c r="G23" s="34"/>
      <c r="H23" s="9" t="str">
        <f>IF(F23=[2]Lists!$K$4,"&lt; Input URL to data source &gt;",IF(F23=[2]Lists!$K$5,"&lt; Reference section in EITI Report or URL &gt;",IF(F23=[2]Lists!$K$6,"&lt; Reference evidence of non-applicability &gt;","")))</f>
        <v/>
      </c>
      <c r="I23" s="34"/>
      <c r="J23" s="441"/>
      <c r="K23" s="34"/>
      <c r="L23" s="31"/>
      <c r="M23" s="34"/>
      <c r="N23" s="31"/>
      <c r="O23" s="34"/>
      <c r="P23" s="31"/>
      <c r="Q23" s="34"/>
      <c r="R23" s="31"/>
      <c r="S23" s="34"/>
    </row>
    <row r="24" spans="1:19" s="8" customFormat="1" ht="60" x14ac:dyDescent="0.35">
      <c r="A24" s="13"/>
      <c r="B24" s="49" t="s">
        <v>258</v>
      </c>
      <c r="D24" s="9" t="s">
        <v>106</v>
      </c>
      <c r="E24" s="30"/>
      <c r="F24" s="9"/>
      <c r="G24" s="34"/>
      <c r="H24" s="9"/>
      <c r="I24" s="34"/>
      <c r="J24" s="441"/>
      <c r="K24" s="34"/>
      <c r="L24" s="31"/>
      <c r="M24" s="34"/>
      <c r="N24" s="31"/>
      <c r="O24" s="34"/>
      <c r="P24" s="31"/>
      <c r="Q24" s="34"/>
      <c r="R24" s="31"/>
      <c r="S24" s="34"/>
    </row>
    <row r="25" spans="1:19" s="8" customFormat="1" ht="120" x14ac:dyDescent="0.35">
      <c r="A25" s="13"/>
      <c r="B25" s="49" t="s">
        <v>259</v>
      </c>
      <c r="D25" s="9" t="s">
        <v>106</v>
      </c>
      <c r="E25" s="30"/>
      <c r="F25" s="9"/>
      <c r="G25" s="34"/>
      <c r="H25" s="9"/>
      <c r="I25" s="34"/>
      <c r="J25" s="441"/>
      <c r="K25" s="34"/>
      <c r="L25" s="31"/>
      <c r="M25" s="34"/>
      <c r="N25" s="31"/>
      <c r="O25" s="34"/>
      <c r="P25" s="31"/>
      <c r="Q25" s="34"/>
      <c r="R25" s="31"/>
      <c r="S25" s="34"/>
    </row>
    <row r="26" spans="1:19" s="8" customFormat="1" ht="90" x14ac:dyDescent="0.35">
      <c r="A26" s="13"/>
      <c r="B26" s="49" t="s">
        <v>260</v>
      </c>
      <c r="D26" s="9" t="s">
        <v>106</v>
      </c>
      <c r="E26" s="30"/>
      <c r="F26" s="9"/>
      <c r="G26" s="34"/>
      <c r="H26" s="9"/>
      <c r="I26" s="34"/>
      <c r="J26" s="441"/>
      <c r="K26" s="34"/>
      <c r="L26" s="31"/>
      <c r="M26" s="34"/>
      <c r="N26" s="31"/>
      <c r="O26" s="34"/>
      <c r="P26" s="31"/>
      <c r="Q26" s="34"/>
      <c r="R26" s="31"/>
      <c r="S26" s="34"/>
    </row>
    <row r="27" spans="1:19" s="8" customFormat="1" ht="90" x14ac:dyDescent="0.35">
      <c r="A27" s="13"/>
      <c r="B27" s="49" t="s">
        <v>261</v>
      </c>
      <c r="D27" s="9" t="s">
        <v>106</v>
      </c>
      <c r="E27" s="30"/>
      <c r="F27" s="9"/>
      <c r="G27" s="34"/>
      <c r="H27" s="9"/>
      <c r="I27" s="34"/>
      <c r="J27" s="441"/>
      <c r="K27" s="34"/>
      <c r="L27" s="31"/>
      <c r="M27" s="34"/>
      <c r="N27" s="31"/>
      <c r="O27" s="34"/>
      <c r="P27" s="31"/>
      <c r="Q27" s="34"/>
      <c r="R27" s="31"/>
      <c r="S27" s="34"/>
    </row>
    <row r="28" spans="1:19" s="8" customFormat="1" ht="45" x14ac:dyDescent="0.35">
      <c r="A28" s="13"/>
      <c r="B28" s="49" t="s">
        <v>262</v>
      </c>
      <c r="D28" s="9" t="s">
        <v>64</v>
      </c>
      <c r="F28" s="9" t="s">
        <v>238</v>
      </c>
      <c r="G28" s="34"/>
      <c r="H28" s="9" t="s">
        <v>238</v>
      </c>
      <c r="I28" s="34"/>
      <c r="J28" s="442"/>
      <c r="K28" s="34"/>
      <c r="L28" s="31"/>
      <c r="M28" s="34"/>
      <c r="N28" s="31"/>
      <c r="O28" s="34"/>
      <c r="P28" s="31"/>
      <c r="Q28" s="34"/>
      <c r="R28" s="31"/>
      <c r="S28" s="34"/>
    </row>
    <row r="29" spans="1:19" s="10" customFormat="1" x14ac:dyDescent="0.35">
      <c r="A29" s="55"/>
      <c r="B29" s="57"/>
    </row>
  </sheetData>
  <mergeCells count="1">
    <mergeCell ref="J9:J28"/>
  </mergeCells>
  <pageMargins left="0.23622047244094491" right="0.23622047244094491" top="0.74803149606299213" bottom="0.74803149606299213" header="0.31496062992125984" footer="0.31496062992125984"/>
  <pageSetup paperSize="8"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S17"/>
  <sheetViews>
    <sheetView topLeftCell="A6" zoomScale="55" zoomScaleNormal="55" workbookViewId="0">
      <selection activeCell="J9" sqref="J9:J16"/>
    </sheetView>
  </sheetViews>
  <sheetFormatPr baseColWidth="10" defaultColWidth="10.5" defaultRowHeight="15.5" x14ac:dyDescent="0.35"/>
  <cols>
    <col min="1" max="1" width="17.33203125" customWidth="1"/>
    <col min="2" max="2" width="49.58203125" customWidth="1"/>
    <col min="3" max="3" width="3.33203125" customWidth="1"/>
    <col min="4" max="4" width="29" customWidth="1"/>
    <col min="5" max="5" width="3.33203125" customWidth="1"/>
    <col min="6" max="6" width="26.25" bestFit="1" customWidth="1"/>
    <col min="7" max="7" width="3.33203125" customWidth="1"/>
    <col min="8" max="8" width="25.83203125" bestFit="1" customWidth="1"/>
    <col min="9" max="9" width="3.33203125" customWidth="1"/>
    <col min="10" max="10" width="63.5820312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4" t="s">
        <v>263</v>
      </c>
    </row>
    <row r="3" spans="1:19" s="32" customFormat="1" ht="150" x14ac:dyDescent="0.35">
      <c r="A3" s="207" t="s">
        <v>264</v>
      </c>
      <c r="B3" s="51" t="s">
        <v>265</v>
      </c>
      <c r="D3" s="507" t="s">
        <v>796</v>
      </c>
      <c r="F3" s="52"/>
      <c r="H3" s="52"/>
      <c r="J3" s="411"/>
      <c r="L3" s="31"/>
      <c r="N3" s="31"/>
      <c r="P3" s="31"/>
      <c r="R3" s="31"/>
    </row>
    <row r="4" spans="1:19" s="30" customFormat="1" ht="19" x14ac:dyDescent="0.35">
      <c r="A4" s="50"/>
      <c r="B4" s="41"/>
      <c r="D4" s="41"/>
      <c r="F4" s="41"/>
      <c r="H4" s="41"/>
      <c r="J4" s="42"/>
      <c r="L4" s="42"/>
    </row>
    <row r="5" spans="1:19" s="277" customFormat="1" ht="96" x14ac:dyDescent="0.35">
      <c r="A5" s="282"/>
      <c r="B5" s="276" t="s">
        <v>80</v>
      </c>
      <c r="D5" s="278" t="s">
        <v>81</v>
      </c>
      <c r="E5" s="279"/>
      <c r="F5" s="278" t="s">
        <v>82</v>
      </c>
      <c r="G5" s="279"/>
      <c r="H5" s="278" t="s">
        <v>83</v>
      </c>
      <c r="J5" s="280" t="s">
        <v>84</v>
      </c>
      <c r="K5" s="279"/>
      <c r="L5" s="280" t="s">
        <v>85</v>
      </c>
      <c r="M5" s="279"/>
      <c r="N5" s="280" t="s">
        <v>86</v>
      </c>
      <c r="O5" s="279"/>
      <c r="P5" s="280" t="s">
        <v>87</v>
      </c>
      <c r="Q5" s="279"/>
      <c r="R5" s="280" t="s">
        <v>88</v>
      </c>
      <c r="S5" s="279"/>
    </row>
    <row r="6" spans="1:19" s="297" customFormat="1" ht="16" x14ac:dyDescent="0.35">
      <c r="A6" s="295"/>
      <c r="B6" s="296"/>
      <c r="D6" s="296"/>
      <c r="F6" s="296"/>
      <c r="H6" s="296"/>
      <c r="J6" s="298"/>
      <c r="L6" s="298"/>
      <c r="N6" s="298"/>
      <c r="P6" s="298"/>
      <c r="R6" s="298"/>
    </row>
    <row r="7" spans="1:19" s="32" customFormat="1" ht="30" x14ac:dyDescent="0.35">
      <c r="A7" s="207" t="s">
        <v>104</v>
      </c>
      <c r="B7" s="51" t="s">
        <v>266</v>
      </c>
      <c r="D7" s="9" t="s">
        <v>49</v>
      </c>
      <c r="F7" s="52"/>
      <c r="H7" s="52"/>
      <c r="J7" s="43"/>
      <c r="L7" s="31"/>
      <c r="N7" s="31"/>
      <c r="P7" s="31"/>
      <c r="R7" s="31"/>
    </row>
    <row r="8" spans="1:19" s="30" customFormat="1" ht="19" x14ac:dyDescent="0.35">
      <c r="A8" s="50"/>
      <c r="B8" s="41"/>
      <c r="D8" s="41"/>
      <c r="F8" s="41"/>
      <c r="H8" s="41"/>
      <c r="J8" s="42"/>
      <c r="L8" s="42"/>
      <c r="N8" s="42"/>
      <c r="P8" s="42"/>
      <c r="R8" s="42"/>
    </row>
    <row r="9" spans="1:19" s="8" customFormat="1" ht="30" x14ac:dyDescent="0.35">
      <c r="A9" s="13"/>
      <c r="B9" s="48" t="s">
        <v>267</v>
      </c>
      <c r="D9" s="9" t="s">
        <v>690</v>
      </c>
      <c r="F9" s="9" t="s">
        <v>689</v>
      </c>
      <c r="G9" s="30"/>
      <c r="H9" s="9" t="s">
        <v>711</v>
      </c>
      <c r="I9" s="30"/>
      <c r="J9" s="451" t="s">
        <v>841</v>
      </c>
      <c r="K9" s="30"/>
      <c r="L9" s="31"/>
      <c r="M9" s="30"/>
      <c r="N9" s="31"/>
      <c r="O9" s="30"/>
      <c r="P9" s="31"/>
      <c r="Q9" s="30"/>
      <c r="R9" s="31"/>
      <c r="S9" s="30"/>
    </row>
    <row r="10" spans="1:19" s="8" customFormat="1" ht="30" x14ac:dyDescent="0.35">
      <c r="A10" s="13"/>
      <c r="B10" s="54" t="s">
        <v>268</v>
      </c>
      <c r="D10" s="9" t="s">
        <v>690</v>
      </c>
      <c r="F10" s="9" t="s">
        <v>689</v>
      </c>
      <c r="G10" s="30"/>
      <c r="H10" s="9" t="s">
        <v>711</v>
      </c>
      <c r="I10" s="30"/>
      <c r="J10" s="500"/>
      <c r="K10" s="30"/>
      <c r="L10" s="31"/>
      <c r="M10" s="30"/>
      <c r="N10" s="31"/>
      <c r="O10" s="30"/>
      <c r="P10" s="31"/>
      <c r="Q10" s="30"/>
      <c r="R10" s="31"/>
      <c r="S10" s="30"/>
    </row>
    <row r="11" spans="1:19" s="8" customFormat="1" ht="45" x14ac:dyDescent="0.35">
      <c r="A11" s="13"/>
      <c r="B11" s="54" t="s">
        <v>269</v>
      </c>
      <c r="D11" s="9" t="s">
        <v>690</v>
      </c>
      <c r="F11" s="9" t="s">
        <v>689</v>
      </c>
      <c r="G11" s="30"/>
      <c r="H11" s="9" t="s">
        <v>711</v>
      </c>
      <c r="I11" s="30"/>
      <c r="J11" s="500"/>
      <c r="K11" s="30"/>
      <c r="L11" s="31"/>
      <c r="M11" s="30"/>
      <c r="N11" s="31"/>
      <c r="O11" s="30"/>
      <c r="P11" s="31"/>
      <c r="Q11" s="30"/>
      <c r="R11" s="31"/>
      <c r="S11" s="30"/>
    </row>
    <row r="12" spans="1:19" s="8" customFormat="1" ht="30" x14ac:dyDescent="0.35">
      <c r="A12" s="13"/>
      <c r="B12" s="54" t="s">
        <v>270</v>
      </c>
      <c r="D12" s="402">
        <v>515.04499999999996</v>
      </c>
      <c r="F12" s="9" t="s">
        <v>823</v>
      </c>
      <c r="G12" s="30"/>
      <c r="H12" s="9" t="s">
        <v>824</v>
      </c>
      <c r="I12" s="30"/>
      <c r="J12" s="500"/>
      <c r="K12" s="30"/>
      <c r="L12" s="31"/>
      <c r="M12" s="30"/>
      <c r="N12" s="31"/>
      <c r="O12" s="30"/>
      <c r="P12" s="31"/>
      <c r="Q12" s="30"/>
      <c r="R12" s="31"/>
      <c r="S12" s="30"/>
    </row>
    <row r="13" spans="1:19" s="8" customFormat="1" ht="60" x14ac:dyDescent="0.35">
      <c r="A13" s="13"/>
      <c r="B13" s="54" t="s">
        <v>271</v>
      </c>
      <c r="D13" s="9" t="s">
        <v>690</v>
      </c>
      <c r="F13" s="9" t="s">
        <v>689</v>
      </c>
      <c r="G13" s="30"/>
      <c r="H13" s="9" t="s">
        <v>712</v>
      </c>
      <c r="I13" s="30"/>
      <c r="J13" s="500"/>
      <c r="K13" s="30"/>
      <c r="L13" s="31"/>
      <c r="M13" s="30"/>
      <c r="N13" s="31"/>
      <c r="O13" s="30"/>
      <c r="P13" s="31"/>
      <c r="Q13" s="30"/>
      <c r="R13" s="31"/>
      <c r="S13" s="30"/>
    </row>
    <row r="14" spans="1:19" s="8" customFormat="1" ht="60" x14ac:dyDescent="0.35">
      <c r="A14" s="13"/>
      <c r="B14" s="54" t="s">
        <v>272</v>
      </c>
      <c r="D14" s="9" t="s">
        <v>689</v>
      </c>
      <c r="F14" s="9" t="s">
        <v>689</v>
      </c>
      <c r="G14" s="30"/>
      <c r="H14" s="9" t="s">
        <v>711</v>
      </c>
      <c r="I14" s="30"/>
      <c r="J14" s="500"/>
      <c r="K14" s="30"/>
      <c r="L14" s="31"/>
      <c r="M14" s="30"/>
      <c r="N14" s="31"/>
      <c r="O14" s="30"/>
      <c r="P14" s="31"/>
      <c r="Q14" s="30"/>
      <c r="R14" s="31"/>
      <c r="S14" s="30"/>
    </row>
    <row r="15" spans="1:19" s="8" customFormat="1" ht="45" x14ac:dyDescent="0.35">
      <c r="A15" s="13"/>
      <c r="B15" s="54" t="s">
        <v>273</v>
      </c>
      <c r="D15" s="9" t="s">
        <v>690</v>
      </c>
      <c r="F15" s="9" t="s">
        <v>689</v>
      </c>
      <c r="G15" s="30"/>
      <c r="H15" s="9" t="s">
        <v>711</v>
      </c>
      <c r="I15" s="30"/>
      <c r="J15" s="500"/>
      <c r="K15" s="30"/>
      <c r="L15" s="31"/>
      <c r="M15" s="30"/>
      <c r="N15" s="31"/>
      <c r="O15" s="30"/>
      <c r="P15" s="31"/>
      <c r="Q15" s="30"/>
      <c r="R15" s="31"/>
      <c r="S15" s="30"/>
    </row>
    <row r="16" spans="1:19" s="68" customFormat="1" ht="108" customHeight="1" x14ac:dyDescent="0.35">
      <c r="A16" s="67"/>
      <c r="B16" s="73" t="s">
        <v>274</v>
      </c>
      <c r="D16" s="9" t="s">
        <v>49</v>
      </c>
      <c r="F16" s="70"/>
      <c r="G16" s="69"/>
      <c r="H16" s="70" t="s">
        <v>718</v>
      </c>
      <c r="I16" s="69"/>
      <c r="J16" s="501"/>
      <c r="K16" s="69"/>
      <c r="L16" s="72"/>
      <c r="M16" s="69"/>
      <c r="N16" s="72"/>
      <c r="O16" s="69"/>
      <c r="P16" s="72"/>
      <c r="Q16" s="69"/>
      <c r="R16" s="72"/>
      <c r="S16" s="69"/>
    </row>
    <row r="17" spans="1:19" s="57" customFormat="1" ht="19" x14ac:dyDescent="0.35">
      <c r="A17" s="56"/>
      <c r="G17" s="44"/>
      <c r="I17" s="44"/>
      <c r="J17" s="11"/>
      <c r="K17" s="44"/>
      <c r="L17" s="11"/>
      <c r="M17" s="44"/>
      <c r="N17" s="11"/>
      <c r="O17" s="44"/>
      <c r="P17" s="11"/>
      <c r="Q17" s="44"/>
      <c r="R17" s="11"/>
      <c r="S17" s="44"/>
    </row>
  </sheetData>
  <mergeCells count="1">
    <mergeCell ref="J9:J16"/>
  </mergeCells>
  <pageMargins left="0.7" right="0.7" top="0.75" bottom="0.75" header="0.3" footer="0.3"/>
  <pageSetup paperSize="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pageSetUpPr fitToPage="1"/>
  </sheetPr>
  <dimension ref="A1:S14"/>
  <sheetViews>
    <sheetView topLeftCell="A4" zoomScale="55" zoomScaleNormal="55" workbookViewId="0">
      <selection activeCell="B3" sqref="B3:D3"/>
    </sheetView>
  </sheetViews>
  <sheetFormatPr baseColWidth="10" defaultColWidth="10.5" defaultRowHeight="15.5" x14ac:dyDescent="0.35"/>
  <cols>
    <col min="1" max="1" width="16.33203125" customWidth="1"/>
    <col min="2" max="2" width="42" customWidth="1"/>
    <col min="3" max="3" width="3.33203125" customWidth="1"/>
    <col min="4" max="4" width="39.5" customWidth="1"/>
    <col min="5" max="5" width="3.33203125" customWidth="1"/>
    <col min="6" max="6" width="21.58203125" customWidth="1"/>
    <col min="7" max="7" width="3.33203125" customWidth="1"/>
    <col min="8" max="8" width="23" customWidth="1"/>
    <col min="9" max="9" width="3.332031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4" t="s">
        <v>275</v>
      </c>
    </row>
    <row r="3" spans="1:19" s="32" customFormat="1" ht="135" x14ac:dyDescent="0.35">
      <c r="A3" s="207" t="s">
        <v>276</v>
      </c>
      <c r="B3" s="51" t="s">
        <v>277</v>
      </c>
      <c r="D3" s="9" t="s">
        <v>749</v>
      </c>
      <c r="F3" s="52"/>
      <c r="H3" s="52"/>
      <c r="J3" s="43"/>
      <c r="L3" s="31"/>
      <c r="N3" s="31"/>
      <c r="P3" s="31"/>
      <c r="R3" s="31"/>
    </row>
    <row r="4" spans="1:19" s="30" customFormat="1" ht="19" x14ac:dyDescent="0.35">
      <c r="A4" s="50"/>
      <c r="B4" s="41"/>
      <c r="D4" s="41"/>
      <c r="F4" s="41"/>
      <c r="H4" s="41"/>
      <c r="J4" s="42"/>
      <c r="L4" s="42"/>
    </row>
    <row r="5" spans="1:19" s="277" customFormat="1" ht="96" x14ac:dyDescent="0.35">
      <c r="A5" s="282"/>
      <c r="B5" s="276" t="s">
        <v>80</v>
      </c>
      <c r="D5" s="278" t="s">
        <v>81</v>
      </c>
      <c r="E5" s="279"/>
      <c r="F5" s="278" t="s">
        <v>82</v>
      </c>
      <c r="G5" s="279"/>
      <c r="H5" s="278" t="s">
        <v>83</v>
      </c>
      <c r="J5" s="280" t="s">
        <v>84</v>
      </c>
      <c r="K5" s="279"/>
      <c r="L5" s="280" t="s">
        <v>85</v>
      </c>
      <c r="M5" s="279"/>
      <c r="N5" s="280" t="s">
        <v>86</v>
      </c>
      <c r="O5" s="279"/>
      <c r="P5" s="280" t="s">
        <v>87</v>
      </c>
      <c r="Q5" s="279"/>
      <c r="R5" s="280" t="s">
        <v>88</v>
      </c>
      <c r="S5" s="279"/>
    </row>
    <row r="6" spans="1:19" s="30" customFormat="1" ht="19" x14ac:dyDescent="0.35">
      <c r="A6" s="50"/>
      <c r="B6" s="41"/>
      <c r="D6" s="41"/>
      <c r="F6" s="41"/>
      <c r="H6" s="41"/>
      <c r="J6" s="42"/>
      <c r="L6" s="42"/>
      <c r="N6" s="42"/>
      <c r="P6" s="42"/>
      <c r="R6" s="42"/>
    </row>
    <row r="7" spans="1:19" s="32" customFormat="1" ht="30" x14ac:dyDescent="0.35">
      <c r="A7" s="207" t="s">
        <v>104</v>
      </c>
      <c r="B7" s="51" t="s">
        <v>278</v>
      </c>
      <c r="D7" s="9" t="s">
        <v>49</v>
      </c>
      <c r="F7" s="52"/>
      <c r="H7" s="52"/>
      <c r="J7" s="43"/>
      <c r="L7" s="31"/>
      <c r="M7" s="30"/>
      <c r="N7" s="31"/>
      <c r="O7" s="30"/>
      <c r="P7" s="31"/>
      <c r="Q7" s="30"/>
      <c r="R7" s="31"/>
    </row>
    <row r="8" spans="1:19" s="30" customFormat="1" ht="19" x14ac:dyDescent="0.35">
      <c r="A8" s="50"/>
      <c r="B8" s="41"/>
      <c r="D8" s="41"/>
      <c r="F8" s="41"/>
      <c r="H8" s="41"/>
      <c r="J8" s="42"/>
      <c r="L8" s="42"/>
      <c r="N8" s="42"/>
      <c r="P8" s="42"/>
      <c r="R8" s="42"/>
    </row>
    <row r="9" spans="1:19" s="8" customFormat="1" ht="30" x14ac:dyDescent="0.35">
      <c r="A9" s="13"/>
      <c r="B9" s="48" t="s">
        <v>279</v>
      </c>
      <c r="D9" s="9" t="s">
        <v>688</v>
      </c>
      <c r="F9" s="9" t="str">
        <f>IF(D9=[2]Lists!$K$4,"&lt; Input URL to data source &gt;",IF(D9=[2]Lists!$K$5,"&lt; Reference section in EITI Report or URL &gt;",IF(D9=[2]Lists!$K$6,"&lt; Reference evidence of non-applicability &gt;","")))</f>
        <v/>
      </c>
      <c r="G9" s="30"/>
      <c r="H9" s="9" t="s">
        <v>789</v>
      </c>
      <c r="I9" s="30"/>
      <c r="J9" s="440"/>
      <c r="K9" s="30"/>
      <c r="L9" s="31"/>
      <c r="M9" s="30"/>
      <c r="N9" s="31"/>
      <c r="O9" s="30"/>
      <c r="P9" s="31"/>
      <c r="Q9" s="30"/>
      <c r="R9" s="31"/>
      <c r="S9" s="30"/>
    </row>
    <row r="10" spans="1:19" s="8" customFormat="1" ht="90.75" customHeight="1" x14ac:dyDescent="0.35">
      <c r="A10" s="13"/>
      <c r="B10" s="54" t="s">
        <v>280</v>
      </c>
      <c r="D10" s="9" t="s">
        <v>49</v>
      </c>
      <c r="F10" s="9"/>
      <c r="G10" s="32"/>
      <c r="H10" s="9" t="s">
        <v>789</v>
      </c>
      <c r="I10" s="32"/>
      <c r="J10" s="441"/>
      <c r="K10" s="32"/>
      <c r="L10" s="31"/>
      <c r="M10" s="32"/>
      <c r="N10" s="31"/>
      <c r="O10" s="32"/>
      <c r="P10" s="31"/>
      <c r="Q10" s="32"/>
      <c r="R10" s="31"/>
      <c r="S10" s="32"/>
    </row>
    <row r="11" spans="1:19" s="8" customFormat="1" ht="47.25" customHeight="1" x14ac:dyDescent="0.35">
      <c r="A11" s="13"/>
      <c r="B11" s="54" t="s">
        <v>281</v>
      </c>
      <c r="D11" s="415">
        <f>(90475762401+151288205535)/1000000000</f>
        <v>241.763967936</v>
      </c>
      <c r="F11" s="9" t="s">
        <v>715</v>
      </c>
      <c r="G11" s="32"/>
      <c r="H11" s="9" t="s">
        <v>790</v>
      </c>
      <c r="I11" s="32"/>
      <c r="J11" s="441"/>
      <c r="K11" s="32"/>
      <c r="L11" s="31"/>
      <c r="M11" s="32"/>
      <c r="N11" s="31"/>
      <c r="O11" s="32"/>
      <c r="P11" s="31"/>
      <c r="Q11" s="32"/>
      <c r="R11" s="31"/>
      <c r="S11" s="32"/>
    </row>
    <row r="12" spans="1:19" s="8" customFormat="1" ht="47.25" customHeight="1" x14ac:dyDescent="0.35">
      <c r="A12" s="13"/>
      <c r="B12" s="54" t="s">
        <v>282</v>
      </c>
      <c r="D12" s="9" t="s">
        <v>49</v>
      </c>
      <c r="F12" s="9" t="s">
        <v>689</v>
      </c>
      <c r="G12" s="32"/>
      <c r="H12" s="9" t="s">
        <v>790</v>
      </c>
      <c r="I12" s="32"/>
      <c r="J12" s="441"/>
      <c r="K12" s="32"/>
      <c r="L12" s="31"/>
      <c r="M12" s="32"/>
      <c r="N12" s="31"/>
      <c r="O12" s="32"/>
      <c r="P12" s="31"/>
      <c r="Q12" s="32"/>
      <c r="R12" s="31"/>
      <c r="S12" s="32"/>
    </row>
    <row r="13" spans="1:19" s="8" customFormat="1" ht="74.25" customHeight="1" x14ac:dyDescent="0.35">
      <c r="A13" s="13"/>
      <c r="B13" s="54" t="s">
        <v>283</v>
      </c>
      <c r="D13" s="9" t="s">
        <v>689</v>
      </c>
      <c r="F13" s="9"/>
      <c r="G13" s="32"/>
      <c r="H13" s="9"/>
      <c r="I13" s="32"/>
      <c r="J13" s="442"/>
      <c r="K13" s="32"/>
      <c r="L13" s="31"/>
      <c r="M13" s="32"/>
      <c r="N13" s="31"/>
      <c r="O13" s="32"/>
      <c r="P13" s="31"/>
      <c r="Q13" s="32"/>
      <c r="R13" s="31"/>
      <c r="S13" s="32"/>
    </row>
    <row r="14" spans="1:19" s="10" customFormat="1" x14ac:dyDescent="0.35">
      <c r="A14" s="55"/>
    </row>
  </sheetData>
  <mergeCells count="1">
    <mergeCell ref="J9:J13"/>
  </mergeCells>
  <pageMargins left="0.23622047244094491" right="0.23622047244094491" top="0.74803149606299213" bottom="0.74803149606299213" header="0.31496062992125984" footer="0.31496062992125984"/>
  <pageSetup paperSize="8" scale="9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pageSetUpPr fitToPage="1"/>
  </sheetPr>
  <dimension ref="A1:S17"/>
  <sheetViews>
    <sheetView zoomScale="55" zoomScaleNormal="55" workbookViewId="0">
      <selection activeCell="B3" sqref="B3:D3"/>
    </sheetView>
  </sheetViews>
  <sheetFormatPr baseColWidth="10" defaultColWidth="10.5" defaultRowHeight="15.5" x14ac:dyDescent="0.35"/>
  <cols>
    <col min="1" max="1" width="23.83203125" customWidth="1"/>
    <col min="2" max="2" width="46.83203125" customWidth="1"/>
    <col min="3" max="3" width="3.33203125" customWidth="1"/>
    <col min="4" max="4" width="32.5" customWidth="1"/>
    <col min="5" max="5" width="3.33203125" customWidth="1"/>
    <col min="6" max="6" width="32.5" customWidth="1"/>
    <col min="7" max="7" width="3.33203125" customWidth="1"/>
    <col min="8" max="8" width="32.5" customWidth="1"/>
    <col min="9" max="9" width="3.332031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4" t="s">
        <v>284</v>
      </c>
    </row>
    <row r="3" spans="1:19" s="32" customFormat="1" ht="120" x14ac:dyDescent="0.35">
      <c r="A3" s="207" t="s">
        <v>285</v>
      </c>
      <c r="B3" s="51" t="s">
        <v>286</v>
      </c>
      <c r="D3" s="9" t="s">
        <v>703</v>
      </c>
      <c r="F3" s="52"/>
      <c r="H3" s="52"/>
      <c r="J3" s="43"/>
      <c r="L3" s="31"/>
      <c r="N3" s="31"/>
      <c r="P3" s="31"/>
      <c r="R3" s="31"/>
    </row>
    <row r="4" spans="1:19" s="30" customFormat="1" ht="19" x14ac:dyDescent="0.35">
      <c r="A4" s="50"/>
      <c r="B4" s="41"/>
      <c r="D4" s="41"/>
      <c r="F4" s="41"/>
      <c r="H4" s="41"/>
      <c r="J4" s="42"/>
      <c r="L4" s="42"/>
    </row>
    <row r="5" spans="1:19" s="279" customFormat="1" ht="96" x14ac:dyDescent="0.35">
      <c r="A5" s="299"/>
      <c r="B5" s="278" t="s">
        <v>80</v>
      </c>
      <c r="D5" s="278" t="s">
        <v>81</v>
      </c>
      <c r="F5" s="278" t="s">
        <v>82</v>
      </c>
      <c r="H5" s="278" t="s">
        <v>83</v>
      </c>
      <c r="J5" s="280" t="s">
        <v>84</v>
      </c>
      <c r="L5" s="280" t="s">
        <v>85</v>
      </c>
      <c r="N5" s="280" t="s">
        <v>86</v>
      </c>
      <c r="P5" s="280" t="s">
        <v>87</v>
      </c>
      <c r="R5" s="280" t="s">
        <v>88</v>
      </c>
    </row>
    <row r="6" spans="1:19" s="30" customFormat="1" ht="19" x14ac:dyDescent="0.35">
      <c r="A6" s="50"/>
      <c r="B6" s="41"/>
      <c r="D6" s="41"/>
      <c r="F6" s="41"/>
      <c r="H6" s="41"/>
      <c r="J6" s="42"/>
      <c r="L6" s="42"/>
      <c r="N6" s="42"/>
      <c r="P6" s="42"/>
      <c r="R6" s="42"/>
    </row>
    <row r="7" spans="1:19" s="32" customFormat="1" ht="30" x14ac:dyDescent="0.35">
      <c r="A7" s="207" t="s">
        <v>104</v>
      </c>
      <c r="B7" s="51" t="s">
        <v>287</v>
      </c>
      <c r="D7" s="9" t="s">
        <v>49</v>
      </c>
      <c r="F7" s="52"/>
      <c r="H7" s="52"/>
      <c r="J7" s="43"/>
    </row>
    <row r="8" spans="1:19" s="30" customFormat="1" ht="19" x14ac:dyDescent="0.35">
      <c r="A8" s="50"/>
      <c r="B8" s="41"/>
      <c r="D8" s="41"/>
      <c r="F8" s="41"/>
      <c r="H8" s="41"/>
      <c r="J8" s="42"/>
      <c r="L8" s="42"/>
      <c r="N8" s="42"/>
      <c r="P8" s="42"/>
      <c r="R8" s="42"/>
    </row>
    <row r="9" spans="1:19" s="8" customFormat="1" ht="30" x14ac:dyDescent="0.35">
      <c r="A9" s="13"/>
      <c r="B9" s="48" t="s">
        <v>288</v>
      </c>
      <c r="D9" s="9" t="s">
        <v>690</v>
      </c>
      <c r="F9" s="9" t="str">
        <f>IF(D9=[2]Lists!$K$4,"&lt; Input URL to data source &gt;",IF(D9=[2]Lists!$K$5,"&lt; Reference section in EITI Report or URL &gt;",IF(D9=[2]Lists!$K$6,"&lt; Reference evidence of non-applicability &gt;","")))</f>
        <v/>
      </c>
      <c r="G9" s="30"/>
      <c r="H9" s="9" t="s">
        <v>791</v>
      </c>
      <c r="I9" s="30"/>
      <c r="J9" s="440"/>
      <c r="K9" s="30"/>
      <c r="L9" s="31"/>
      <c r="M9" s="30"/>
      <c r="N9" s="31"/>
      <c r="O9" s="30"/>
      <c r="P9" s="31"/>
      <c r="Q9" s="30"/>
      <c r="R9" s="31"/>
      <c r="S9" s="30"/>
    </row>
    <row r="10" spans="1:19" s="8" customFormat="1" ht="45" x14ac:dyDescent="0.35">
      <c r="A10" s="13"/>
      <c r="B10" s="54" t="s">
        <v>289</v>
      </c>
      <c r="D10" s="9" t="s">
        <v>49</v>
      </c>
      <c r="F10" s="9"/>
      <c r="G10" s="30"/>
      <c r="H10" s="9" t="s">
        <v>791</v>
      </c>
      <c r="I10" s="30"/>
      <c r="J10" s="441"/>
      <c r="K10" s="30"/>
      <c r="L10" s="31"/>
      <c r="M10" s="30"/>
      <c r="N10" s="31"/>
      <c r="O10" s="30"/>
      <c r="P10" s="31"/>
      <c r="Q10" s="30"/>
      <c r="R10" s="31"/>
      <c r="S10" s="30"/>
    </row>
    <row r="11" spans="1:19" s="8" customFormat="1" ht="30" x14ac:dyDescent="0.35">
      <c r="A11" s="13"/>
      <c r="B11" s="54" t="s">
        <v>290</v>
      </c>
      <c r="D11" s="9">
        <v>286.91000000000003</v>
      </c>
      <c r="F11" s="9" t="s">
        <v>715</v>
      </c>
      <c r="G11" s="32"/>
      <c r="H11" s="9" t="s">
        <v>713</v>
      </c>
      <c r="I11" s="32"/>
      <c r="J11" s="441"/>
      <c r="K11" s="32"/>
      <c r="L11" s="31"/>
      <c r="M11" s="32"/>
      <c r="N11" s="31"/>
      <c r="O11" s="32"/>
      <c r="P11" s="31"/>
      <c r="Q11" s="32"/>
      <c r="R11" s="31"/>
      <c r="S11" s="32"/>
    </row>
    <row r="12" spans="1:19" s="8" customFormat="1" ht="45" x14ac:dyDescent="0.35">
      <c r="A12" s="13"/>
      <c r="B12" s="54" t="s">
        <v>291</v>
      </c>
      <c r="D12" s="9" t="s">
        <v>247</v>
      </c>
      <c r="F12" s="9"/>
      <c r="G12" s="30"/>
      <c r="H12" s="9" t="s">
        <v>792</v>
      </c>
      <c r="I12" s="30"/>
      <c r="J12" s="441"/>
      <c r="K12" s="30"/>
      <c r="L12" s="31"/>
      <c r="M12" s="30"/>
      <c r="N12" s="31"/>
      <c r="O12" s="30"/>
      <c r="P12" s="31"/>
      <c r="Q12" s="30"/>
      <c r="R12" s="31"/>
      <c r="S12" s="30"/>
    </row>
    <row r="13" spans="1:19" s="8" customFormat="1" ht="30" x14ac:dyDescent="0.35">
      <c r="A13" s="13"/>
      <c r="B13" s="54" t="s">
        <v>292</v>
      </c>
      <c r="D13" s="9" t="s">
        <v>689</v>
      </c>
      <c r="F13" s="9" t="s">
        <v>714</v>
      </c>
      <c r="G13" s="30"/>
      <c r="H13" s="9" t="s">
        <v>714</v>
      </c>
      <c r="I13" s="30"/>
      <c r="J13" s="441"/>
      <c r="K13" s="30"/>
      <c r="L13" s="31"/>
      <c r="M13" s="30"/>
      <c r="N13" s="31"/>
      <c r="O13" s="30"/>
      <c r="P13" s="31"/>
      <c r="Q13" s="30"/>
      <c r="R13" s="31"/>
      <c r="S13" s="30"/>
    </row>
    <row r="14" spans="1:19" s="8" customFormat="1" ht="45" x14ac:dyDescent="0.35">
      <c r="A14" s="13"/>
      <c r="B14" s="54" t="s">
        <v>293</v>
      </c>
      <c r="D14" s="9" t="s">
        <v>49</v>
      </c>
      <c r="F14" s="9"/>
      <c r="G14" s="30"/>
      <c r="H14" s="9"/>
      <c r="I14" s="30"/>
      <c r="J14" s="441"/>
      <c r="K14" s="30"/>
      <c r="L14" s="31"/>
      <c r="M14" s="30"/>
      <c r="N14" s="31"/>
      <c r="O14" s="30"/>
      <c r="P14" s="31"/>
      <c r="Q14" s="30"/>
      <c r="R14" s="31"/>
      <c r="S14" s="30"/>
    </row>
    <row r="15" spans="1:19" s="8" customFormat="1" ht="30" x14ac:dyDescent="0.35">
      <c r="A15" s="13"/>
      <c r="B15" s="54" t="s">
        <v>294</v>
      </c>
      <c r="D15" s="9">
        <v>30.37</v>
      </c>
      <c r="F15" s="9" t="s">
        <v>715</v>
      </c>
      <c r="G15" s="30"/>
      <c r="H15" s="9" t="s">
        <v>713</v>
      </c>
      <c r="I15" s="30"/>
      <c r="J15" s="441"/>
      <c r="K15" s="30"/>
      <c r="L15" s="31"/>
      <c r="M15" s="30"/>
      <c r="N15" s="31"/>
      <c r="O15" s="30"/>
      <c r="P15" s="31"/>
      <c r="Q15" s="30"/>
      <c r="R15" s="31"/>
      <c r="S15" s="30"/>
    </row>
    <row r="16" spans="1:19" s="8" customFormat="1" ht="30" x14ac:dyDescent="0.35">
      <c r="A16" s="13"/>
      <c r="B16" s="54" t="s">
        <v>295</v>
      </c>
      <c r="D16" s="9" t="s">
        <v>49</v>
      </c>
      <c r="F16" s="9"/>
      <c r="G16" s="30"/>
      <c r="H16" s="9" t="s">
        <v>776</v>
      </c>
      <c r="I16" s="30"/>
      <c r="J16" s="442"/>
      <c r="K16" s="30"/>
      <c r="L16" s="31"/>
      <c r="M16" s="30"/>
      <c r="N16" s="31"/>
      <c r="O16" s="30"/>
      <c r="P16" s="31"/>
      <c r="Q16" s="30"/>
      <c r="R16" s="31"/>
      <c r="S16" s="30"/>
    </row>
    <row r="17" spans="1:1" s="10" customFormat="1" x14ac:dyDescent="0.35">
      <c r="A17" s="55"/>
    </row>
  </sheetData>
  <mergeCells count="1">
    <mergeCell ref="J9:J16"/>
  </mergeCells>
  <pageMargins left="0.23622047244094491" right="0.23622047244094491" top="0.74803149606299213" bottom="0.74803149606299213" header="0.31496062992125984" footer="0.31496062992125984"/>
  <pageSetup paperSize="8"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G90"/>
  <sheetViews>
    <sheetView showGridLines="0" topLeftCell="A37" zoomScale="85" zoomScaleNormal="85" workbookViewId="0">
      <selection activeCell="C61" sqref="C61:G61"/>
    </sheetView>
  </sheetViews>
  <sheetFormatPr baseColWidth="10" defaultColWidth="4" defaultRowHeight="24" customHeight="1" x14ac:dyDescent="0.35"/>
  <cols>
    <col min="1" max="1" width="4" style="108"/>
    <col min="2" max="2" width="4" style="108" hidden="1" customWidth="1"/>
    <col min="3" max="3" width="75" style="108" bestFit="1" customWidth="1"/>
    <col min="4" max="4" width="2.83203125" style="108" customWidth="1"/>
    <col min="5" max="5" width="51.5" style="108" customWidth="1"/>
    <col min="6" max="6" width="2.83203125" style="108" customWidth="1"/>
    <col min="7" max="7" width="40" style="108" bestFit="1" customWidth="1"/>
    <col min="8" max="16384" width="4" style="108"/>
  </cols>
  <sheetData>
    <row r="1" spans="1:7" ht="16" x14ac:dyDescent="0.35">
      <c r="B1" s="109"/>
    </row>
    <row r="2" spans="1:7" ht="16" x14ac:dyDescent="0.35">
      <c r="B2" s="109"/>
      <c r="C2" s="426" t="s">
        <v>21</v>
      </c>
      <c r="D2" s="426"/>
      <c r="E2" s="426"/>
      <c r="F2" s="426"/>
      <c r="G2" s="426"/>
    </row>
    <row r="3" spans="1:7" s="110" customFormat="1" ht="22.5" x14ac:dyDescent="0.35">
      <c r="B3" s="111"/>
      <c r="C3" s="427" t="s">
        <v>22</v>
      </c>
      <c r="D3" s="427"/>
      <c r="E3" s="427"/>
      <c r="F3" s="427"/>
      <c r="G3" s="427"/>
    </row>
    <row r="4" spans="1:7" ht="12.75" customHeight="1" x14ac:dyDescent="0.35">
      <c r="B4" s="109"/>
      <c r="C4" s="428" t="s">
        <v>440</v>
      </c>
      <c r="D4" s="428"/>
      <c r="E4" s="428"/>
      <c r="F4" s="428"/>
      <c r="G4" s="428"/>
    </row>
    <row r="5" spans="1:7" ht="12.75" customHeight="1" x14ac:dyDescent="0.35">
      <c r="B5" s="109"/>
      <c r="C5" s="429" t="s">
        <v>439</v>
      </c>
      <c r="D5" s="429"/>
      <c r="E5" s="429"/>
      <c r="F5" s="429"/>
      <c r="G5" s="429"/>
    </row>
    <row r="6" spans="1:7" ht="12.75" customHeight="1" x14ac:dyDescent="0.35">
      <c r="B6" s="109"/>
      <c r="C6" s="429" t="s">
        <v>23</v>
      </c>
      <c r="D6" s="429"/>
      <c r="E6" s="429"/>
      <c r="F6" s="429"/>
      <c r="G6" s="429"/>
    </row>
    <row r="7" spans="1:7" ht="12.75" customHeight="1" x14ac:dyDescent="0.35">
      <c r="B7" s="109"/>
      <c r="C7" s="430" t="s">
        <v>438</v>
      </c>
      <c r="D7" s="431"/>
      <c r="E7" s="431"/>
      <c r="F7" s="431"/>
      <c r="G7" s="431"/>
    </row>
    <row r="8" spans="1:7" ht="16" x14ac:dyDescent="0.35">
      <c r="B8" s="109"/>
      <c r="C8" s="209"/>
      <c r="D8" s="112"/>
      <c r="E8" s="112"/>
      <c r="F8" s="209"/>
      <c r="G8" s="209"/>
    </row>
    <row r="9" spans="1:7" ht="16" x14ac:dyDescent="0.35">
      <c r="B9" s="109"/>
      <c r="C9" s="113" t="s">
        <v>24</v>
      </c>
      <c r="D9" s="114"/>
      <c r="E9" s="115" t="s">
        <v>25</v>
      </c>
      <c r="F9" s="114"/>
      <c r="G9" s="116" t="s">
        <v>7</v>
      </c>
    </row>
    <row r="10" spans="1:7" ht="16" x14ac:dyDescent="0.35">
      <c r="B10" s="109"/>
      <c r="C10" s="209"/>
      <c r="D10" s="112"/>
      <c r="E10" s="112"/>
      <c r="F10" s="209"/>
      <c r="G10" s="209"/>
    </row>
    <row r="11" spans="1:7" s="110" customFormat="1" ht="22.5" x14ac:dyDescent="0.35">
      <c r="B11" s="117"/>
      <c r="C11" s="118" t="s">
        <v>26</v>
      </c>
      <c r="D11" s="111"/>
      <c r="E11" s="119"/>
      <c r="F11" s="111"/>
      <c r="G11" s="111"/>
    </row>
    <row r="12" spans="1:7" ht="19.5" thickBot="1" x14ac:dyDescent="0.4">
      <c r="A12" s="120"/>
      <c r="B12" s="121"/>
      <c r="C12" s="122" t="s">
        <v>27</v>
      </c>
      <c r="D12" s="123"/>
      <c r="E12" s="124" t="s">
        <v>28</v>
      </c>
      <c r="F12" s="123"/>
      <c r="G12" s="125" t="s">
        <v>29</v>
      </c>
    </row>
    <row r="13" spans="1:7" ht="16.5" thickBot="1" x14ac:dyDescent="0.4">
      <c r="B13" s="126"/>
      <c r="C13" s="127" t="s">
        <v>30</v>
      </c>
      <c r="D13" s="128"/>
      <c r="E13" s="129"/>
      <c r="F13" s="128"/>
      <c r="G13" s="129"/>
    </row>
    <row r="14" spans="1:7" ht="16" x14ac:dyDescent="0.35">
      <c r="A14" s="130"/>
      <c r="B14" s="131" t="s">
        <v>20</v>
      </c>
      <c r="C14" s="132" t="s">
        <v>31</v>
      </c>
      <c r="D14" s="208"/>
      <c r="E14" s="133" t="s">
        <v>679</v>
      </c>
      <c r="F14" s="208"/>
      <c r="G14" s="134"/>
    </row>
    <row r="15" spans="1:7" ht="16" x14ac:dyDescent="0.35">
      <c r="A15" s="130"/>
      <c r="B15" s="131" t="s">
        <v>20</v>
      </c>
      <c r="C15" s="132" t="s">
        <v>32</v>
      </c>
      <c r="D15" s="208"/>
      <c r="E15" s="135" t="s">
        <v>680</v>
      </c>
      <c r="F15" s="208"/>
      <c r="G15" s="134"/>
    </row>
    <row r="16" spans="1:7" ht="16" x14ac:dyDescent="0.35">
      <c r="B16" s="131" t="s">
        <v>20</v>
      </c>
      <c r="C16" s="132" t="s">
        <v>33</v>
      </c>
      <c r="D16" s="208"/>
      <c r="E16" s="135" t="s">
        <v>681</v>
      </c>
      <c r="F16" s="208"/>
      <c r="G16" s="134"/>
    </row>
    <row r="17" spans="1:7" ht="16.5" thickBot="1" x14ac:dyDescent="0.4">
      <c r="B17" s="131" t="s">
        <v>20</v>
      </c>
      <c r="C17" s="136" t="s">
        <v>34</v>
      </c>
      <c r="D17" s="104"/>
      <c r="E17" s="105" t="s">
        <v>563</v>
      </c>
      <c r="F17" s="104"/>
      <c r="G17" s="137"/>
    </row>
    <row r="18" spans="1:7" ht="16.5" thickBot="1" x14ac:dyDescent="0.4">
      <c r="B18" s="126"/>
      <c r="C18" s="127" t="s">
        <v>35</v>
      </c>
      <c r="D18" s="128"/>
      <c r="E18" s="129"/>
      <c r="F18" s="128"/>
      <c r="G18" s="129"/>
    </row>
    <row r="19" spans="1:7" ht="16" x14ac:dyDescent="0.35">
      <c r="A19" s="130"/>
      <c r="B19" s="131" t="s">
        <v>36</v>
      </c>
      <c r="C19" s="132" t="s">
        <v>37</v>
      </c>
      <c r="D19" s="208"/>
      <c r="E19" s="138">
        <v>43101</v>
      </c>
      <c r="F19" s="208"/>
      <c r="G19" s="134"/>
    </row>
    <row r="20" spans="1:7" ht="16.5" thickBot="1" x14ac:dyDescent="0.4">
      <c r="A20" s="130"/>
      <c r="B20" s="131" t="s">
        <v>36</v>
      </c>
      <c r="C20" s="136" t="s">
        <v>38</v>
      </c>
      <c r="D20" s="104"/>
      <c r="E20" s="138">
        <v>43465</v>
      </c>
      <c r="F20" s="104"/>
      <c r="G20" s="137"/>
    </row>
    <row r="21" spans="1:7" ht="16.5" thickBot="1" x14ac:dyDescent="0.4">
      <c r="B21" s="126"/>
      <c r="C21" s="127" t="s">
        <v>39</v>
      </c>
      <c r="D21" s="128"/>
      <c r="E21" s="139"/>
      <c r="F21" s="128"/>
      <c r="G21" s="129"/>
    </row>
    <row r="22" spans="1:7" ht="16" x14ac:dyDescent="0.35">
      <c r="B22" s="131" t="s">
        <v>40</v>
      </c>
      <c r="C22" s="140" t="s">
        <v>41</v>
      </c>
      <c r="D22" s="208"/>
      <c r="E22" s="133" t="s">
        <v>730</v>
      </c>
      <c r="F22" s="208"/>
      <c r="G22" s="134"/>
    </row>
    <row r="23" spans="1:7" ht="16" x14ac:dyDescent="0.35">
      <c r="A23" s="130"/>
      <c r="B23" s="131" t="s">
        <v>40</v>
      </c>
      <c r="C23" s="132" t="s">
        <v>42</v>
      </c>
      <c r="D23" s="208"/>
      <c r="E23" s="141" t="s">
        <v>682</v>
      </c>
      <c r="F23" s="208"/>
      <c r="G23" s="134"/>
    </row>
    <row r="24" spans="1:7" ht="16" x14ac:dyDescent="0.35">
      <c r="B24" s="131" t="s">
        <v>40</v>
      </c>
      <c r="C24" s="132" t="s">
        <v>43</v>
      </c>
      <c r="D24" s="208"/>
      <c r="E24" s="142">
        <v>44195</v>
      </c>
      <c r="F24" s="208"/>
      <c r="G24" s="134"/>
    </row>
    <row r="25" spans="1:7" ht="16" x14ac:dyDescent="0.35">
      <c r="A25" s="130"/>
      <c r="B25" s="131" t="s">
        <v>40</v>
      </c>
      <c r="C25" s="132" t="s">
        <v>44</v>
      </c>
      <c r="D25" s="208"/>
      <c r="E25" s="143" t="s">
        <v>683</v>
      </c>
      <c r="F25" s="208"/>
      <c r="G25" s="134"/>
    </row>
    <row r="26" spans="1:7" ht="16" x14ac:dyDescent="0.35">
      <c r="B26" s="131" t="s">
        <v>40</v>
      </c>
      <c r="C26" s="144" t="s">
        <v>45</v>
      </c>
      <c r="D26" s="145"/>
      <c r="E26" s="133" t="s">
        <v>730</v>
      </c>
      <c r="F26" s="145"/>
      <c r="G26" s="146" t="s">
        <v>733</v>
      </c>
    </row>
    <row r="27" spans="1:7" ht="16" x14ac:dyDescent="0.35">
      <c r="B27" s="131" t="s">
        <v>40</v>
      </c>
      <c r="C27" s="132" t="s">
        <v>46</v>
      </c>
      <c r="D27" s="208"/>
      <c r="E27" s="142" t="s">
        <v>684</v>
      </c>
      <c r="F27" s="208"/>
      <c r="G27" s="147" t="s">
        <v>732</v>
      </c>
    </row>
    <row r="28" spans="1:7" ht="16" x14ac:dyDescent="0.35">
      <c r="A28" s="130"/>
      <c r="B28" s="131" t="s">
        <v>40</v>
      </c>
      <c r="C28" s="132" t="s">
        <v>47</v>
      </c>
      <c r="D28" s="208"/>
      <c r="E28" s="406" t="s">
        <v>731</v>
      </c>
      <c r="F28" s="208"/>
      <c r="G28" s="147"/>
    </row>
    <row r="29" spans="1:7" ht="16" x14ac:dyDescent="0.35">
      <c r="B29" s="131" t="s">
        <v>40</v>
      </c>
      <c r="C29" s="144" t="s">
        <v>48</v>
      </c>
      <c r="D29" s="145"/>
      <c r="E29" s="141" t="s">
        <v>247</v>
      </c>
      <c r="F29" s="148"/>
      <c r="G29" s="149"/>
    </row>
    <row r="30" spans="1:7" ht="16" x14ac:dyDescent="0.35">
      <c r="A30" s="130"/>
      <c r="B30" s="131" t="s">
        <v>40</v>
      </c>
      <c r="C30" s="132" t="s">
        <v>50</v>
      </c>
      <c r="D30" s="208"/>
      <c r="E30" s="142" t="s">
        <v>684</v>
      </c>
      <c r="F30" s="208"/>
      <c r="G30" s="134"/>
    </row>
    <row r="31" spans="1:7" ht="16.5" thickBot="1" x14ac:dyDescent="0.4">
      <c r="A31" s="130"/>
      <c r="B31" s="131" t="s">
        <v>40</v>
      </c>
      <c r="C31" s="132" t="s">
        <v>51</v>
      </c>
      <c r="D31" s="106"/>
      <c r="E31" s="150" t="s">
        <v>684</v>
      </c>
      <c r="F31" s="104"/>
      <c r="G31" s="151"/>
    </row>
    <row r="32" spans="1:7" ht="16" customHeight="1" thickBot="1" x14ac:dyDescent="0.4">
      <c r="A32" s="109"/>
      <c r="C32" s="152" t="s">
        <v>52</v>
      </c>
      <c r="D32" s="153"/>
      <c r="E32" s="154"/>
      <c r="F32" s="155"/>
      <c r="G32" s="156"/>
    </row>
    <row r="33" spans="1:7" ht="16" x14ac:dyDescent="0.35">
      <c r="A33" s="131"/>
      <c r="B33" s="157"/>
      <c r="C33" s="158" t="s">
        <v>53</v>
      </c>
      <c r="D33" s="208"/>
      <c r="E33" s="159" t="s">
        <v>49</v>
      </c>
      <c r="F33" s="102"/>
      <c r="G33" s="160" t="str">
        <f>IF(OR($E$29=[1]Lists!$I$4,$E$29=[1]Lists!$I$5),"&lt;URL&gt;","")</f>
        <v/>
      </c>
    </row>
    <row r="34" spans="1:7" ht="16.5" thickBot="1" x14ac:dyDescent="0.4">
      <c r="A34" s="109"/>
      <c r="B34" s="131" t="s">
        <v>54</v>
      </c>
      <c r="C34" s="161" t="s">
        <v>55</v>
      </c>
      <c r="D34" s="104"/>
      <c r="E34" s="407" t="s">
        <v>731</v>
      </c>
      <c r="F34" s="128"/>
      <c r="G34" s="162"/>
    </row>
    <row r="35" spans="1:7" ht="18" customHeight="1" thickBot="1" x14ac:dyDescent="0.4">
      <c r="A35" s="130"/>
      <c r="B35" s="131" t="s">
        <v>54</v>
      </c>
      <c r="C35" s="127" t="s">
        <v>56</v>
      </c>
      <c r="D35" s="128"/>
      <c r="E35" s="155"/>
      <c r="F35" s="128"/>
      <c r="G35" s="155"/>
    </row>
    <row r="36" spans="1:7" ht="15.75" customHeight="1" x14ac:dyDescent="0.35">
      <c r="B36" s="131" t="s">
        <v>54</v>
      </c>
      <c r="C36" s="163" t="s">
        <v>57</v>
      </c>
      <c r="D36" s="208"/>
      <c r="E36" s="135"/>
      <c r="F36" s="208"/>
      <c r="G36" s="208"/>
    </row>
    <row r="37" spans="1:7" ht="135" x14ac:dyDescent="0.35">
      <c r="A37" s="130"/>
      <c r="B37" s="131" t="s">
        <v>54</v>
      </c>
      <c r="C37" s="164" t="s">
        <v>58</v>
      </c>
      <c r="D37" s="208"/>
      <c r="E37" s="133" t="s">
        <v>49</v>
      </c>
      <c r="F37" s="208"/>
      <c r="G37" s="394" t="s">
        <v>822</v>
      </c>
    </row>
    <row r="38" spans="1:7" ht="16.5" customHeight="1" x14ac:dyDescent="0.35">
      <c r="A38" s="130"/>
      <c r="B38" s="131" t="s">
        <v>54</v>
      </c>
      <c r="C38" s="164" t="s">
        <v>59</v>
      </c>
      <c r="D38" s="208"/>
      <c r="E38" s="133" t="s">
        <v>685</v>
      </c>
      <c r="F38" s="208"/>
      <c r="G38" s="147"/>
    </row>
    <row r="39" spans="1:7" ht="15.75" customHeight="1" x14ac:dyDescent="0.35">
      <c r="B39" s="131" t="s">
        <v>54</v>
      </c>
      <c r="C39" s="164" t="s">
        <v>60</v>
      </c>
      <c r="D39" s="208"/>
      <c r="E39" s="133" t="s">
        <v>49</v>
      </c>
      <c r="F39" s="208"/>
      <c r="G39" s="147"/>
    </row>
    <row r="40" spans="1:7" ht="18" customHeight="1" x14ac:dyDescent="0.35">
      <c r="B40" s="131" t="s">
        <v>54</v>
      </c>
      <c r="C40" s="164" t="s">
        <v>61</v>
      </c>
      <c r="D40" s="208"/>
      <c r="E40" s="133" t="s">
        <v>685</v>
      </c>
      <c r="F40" s="208"/>
      <c r="G40" s="147"/>
    </row>
    <row r="41" spans="1:7" ht="16" x14ac:dyDescent="0.35">
      <c r="B41" s="131" t="s">
        <v>54</v>
      </c>
      <c r="C41" s="165" t="s">
        <v>62</v>
      </c>
      <c r="D41" s="208"/>
      <c r="E41" s="141"/>
      <c r="F41" s="208"/>
      <c r="G41" s="147"/>
    </row>
    <row r="42" spans="1:7" ht="16" x14ac:dyDescent="0.35">
      <c r="B42" s="131" t="s">
        <v>54</v>
      </c>
      <c r="C42" s="164" t="s">
        <v>63</v>
      </c>
      <c r="D42" s="208"/>
      <c r="E42" s="141">
        <v>10</v>
      </c>
      <c r="F42" s="208"/>
      <c r="G42" s="147" t="s">
        <v>686</v>
      </c>
    </row>
    <row r="43" spans="1:7" ht="16" x14ac:dyDescent="0.35">
      <c r="B43" s="131" t="s">
        <v>54</v>
      </c>
      <c r="C43" s="164" t="s">
        <v>65</v>
      </c>
      <c r="D43" s="166"/>
      <c r="E43" s="141">
        <v>25</v>
      </c>
      <c r="F43" s="208"/>
      <c r="G43" s="167" t="s">
        <v>686</v>
      </c>
    </row>
    <row r="44" spans="1:7" ht="16" x14ac:dyDescent="0.35">
      <c r="B44" s="131" t="s">
        <v>54</v>
      </c>
      <c r="C44" s="168" t="s">
        <v>66</v>
      </c>
      <c r="D44" s="208"/>
      <c r="E44" s="169" t="s">
        <v>563</v>
      </c>
      <c r="F44" s="145"/>
      <c r="G44" s="147"/>
    </row>
    <row r="45" spans="1:7" ht="16" x14ac:dyDescent="0.35">
      <c r="B45" s="131" t="s">
        <v>54</v>
      </c>
      <c r="C45" s="170" t="s">
        <v>67</v>
      </c>
      <c r="D45" s="208"/>
      <c r="E45" s="171">
        <v>9015.68</v>
      </c>
      <c r="F45" s="208"/>
      <c r="G45" s="147"/>
    </row>
    <row r="46" spans="1:7" ht="45.5" thickBot="1" x14ac:dyDescent="0.4">
      <c r="B46" s="131" t="s">
        <v>54</v>
      </c>
      <c r="C46" s="172" t="s">
        <v>68</v>
      </c>
      <c r="D46" s="104"/>
      <c r="E46" s="173" t="s">
        <v>687</v>
      </c>
      <c r="F46" s="104"/>
      <c r="G46" s="174"/>
    </row>
    <row r="47" spans="1:7" s="120" customFormat="1" ht="16.5" thickBot="1" x14ac:dyDescent="0.4">
      <c r="A47" s="108"/>
      <c r="B47" s="131" t="s">
        <v>54</v>
      </c>
      <c r="C47" s="175" t="s">
        <v>69</v>
      </c>
      <c r="D47" s="104"/>
      <c r="E47" s="176"/>
      <c r="F47" s="104"/>
      <c r="G47" s="174"/>
    </row>
    <row r="48" spans="1:7" ht="15.75" customHeight="1" x14ac:dyDescent="0.35">
      <c r="B48" s="131" t="s">
        <v>54</v>
      </c>
      <c r="C48" s="164" t="s">
        <v>70</v>
      </c>
      <c r="D48" s="208"/>
      <c r="E48" s="141" t="s">
        <v>49</v>
      </c>
      <c r="F48" s="208"/>
      <c r="G48" s="147"/>
    </row>
    <row r="49" spans="1:7" s="130" customFormat="1" ht="16" x14ac:dyDescent="0.35">
      <c r="A49" s="108"/>
      <c r="B49" s="131"/>
      <c r="C49" s="164" t="s">
        <v>71</v>
      </c>
      <c r="D49" s="208"/>
      <c r="E49" s="141" t="s">
        <v>49</v>
      </c>
      <c r="F49" s="208"/>
      <c r="G49" s="147"/>
    </row>
    <row r="50" spans="1:7" s="130" customFormat="1" ht="15.75" customHeight="1" x14ac:dyDescent="0.35">
      <c r="A50" s="108"/>
      <c r="B50" s="131"/>
      <c r="C50" s="164" t="s">
        <v>72</v>
      </c>
      <c r="D50" s="208"/>
      <c r="E50" s="141" t="s">
        <v>49</v>
      </c>
      <c r="F50" s="208"/>
      <c r="G50" s="147"/>
    </row>
    <row r="51" spans="1:7" ht="16.5" thickBot="1" x14ac:dyDescent="0.4">
      <c r="B51" s="131"/>
      <c r="C51" s="177" t="s">
        <v>73</v>
      </c>
      <c r="D51" s="104"/>
      <c r="E51" s="141" t="s">
        <v>49</v>
      </c>
      <c r="F51" s="104"/>
      <c r="G51" s="174"/>
    </row>
    <row r="52" spans="1:7" ht="16.5" thickBot="1" x14ac:dyDescent="0.4">
      <c r="B52" s="131" t="s">
        <v>74</v>
      </c>
      <c r="C52" s="178" t="s">
        <v>75</v>
      </c>
      <c r="D52" s="179"/>
      <c r="E52" s="180"/>
      <c r="F52" s="179"/>
      <c r="G52" s="179"/>
    </row>
    <row r="53" spans="1:7" s="130" customFormat="1" ht="16" x14ac:dyDescent="0.35">
      <c r="A53" s="108"/>
      <c r="B53" s="131" t="s">
        <v>74</v>
      </c>
      <c r="C53" s="132" t="s">
        <v>76</v>
      </c>
      <c r="D53" s="208"/>
      <c r="E53" s="133" t="s">
        <v>734</v>
      </c>
      <c r="F53" s="208"/>
      <c r="G53" s="134"/>
    </row>
    <row r="54" spans="1:7" ht="16" x14ac:dyDescent="0.35">
      <c r="B54" s="109"/>
      <c r="C54" s="132" t="s">
        <v>77</v>
      </c>
      <c r="D54" s="208"/>
      <c r="E54" s="133" t="s">
        <v>682</v>
      </c>
      <c r="F54" s="208"/>
      <c r="G54" s="134"/>
    </row>
    <row r="55" spans="1:7" ht="16" x14ac:dyDescent="0.35">
      <c r="B55" s="109"/>
      <c r="C55" s="132" t="s">
        <v>78</v>
      </c>
      <c r="D55" s="208"/>
      <c r="E55" s="408" t="s">
        <v>735</v>
      </c>
      <c r="F55" s="208"/>
      <c r="G55" s="134"/>
    </row>
    <row r="56" spans="1:7" ht="16.5" thickBot="1" x14ac:dyDescent="0.4">
      <c r="B56" s="109"/>
      <c r="C56" s="103"/>
      <c r="D56" s="104"/>
      <c r="E56" s="105"/>
      <c r="F56" s="104"/>
      <c r="G56" s="106"/>
    </row>
    <row r="57" spans="1:7" s="130" customFormat="1" ht="16.5" thickBot="1" x14ac:dyDescent="0.4">
      <c r="A57" s="108"/>
      <c r="B57" s="108"/>
      <c r="C57" s="432"/>
      <c r="D57" s="432"/>
      <c r="E57" s="432"/>
      <c r="F57" s="432"/>
      <c r="G57" s="432"/>
    </row>
    <row r="58" spans="1:7" s="6" customFormat="1" ht="15.5" thickBot="1" x14ac:dyDescent="0.4">
      <c r="A58" s="209"/>
      <c r="B58" s="102"/>
      <c r="C58" s="433"/>
      <c r="D58" s="434"/>
      <c r="E58" s="434"/>
      <c r="F58" s="434"/>
      <c r="G58" s="435"/>
    </row>
    <row r="59" spans="1:7" s="6" customFormat="1" ht="15.5" thickBot="1" x14ac:dyDescent="0.4">
      <c r="A59" s="209"/>
      <c r="B59" s="209"/>
      <c r="C59" s="433"/>
      <c r="D59" s="434"/>
      <c r="E59" s="434"/>
      <c r="F59" s="434"/>
      <c r="G59" s="435"/>
    </row>
    <row r="60" spans="1:7" s="6" customFormat="1" ht="15.5" thickBot="1" x14ac:dyDescent="0.4">
      <c r="B60" s="209"/>
      <c r="C60" s="436"/>
      <c r="D60" s="436"/>
      <c r="E60" s="436"/>
      <c r="F60" s="436"/>
      <c r="G60" s="436"/>
    </row>
    <row r="61" spans="1:7" s="6" customFormat="1" ht="18.75" customHeight="1" x14ac:dyDescent="0.35">
      <c r="B61" s="209"/>
      <c r="C61" s="437" t="s">
        <v>18</v>
      </c>
      <c r="D61" s="437"/>
      <c r="E61" s="437"/>
      <c r="F61" s="437"/>
      <c r="G61" s="437"/>
    </row>
    <row r="62" spans="1:7" s="6" customFormat="1" ht="15" x14ac:dyDescent="0.35">
      <c r="B62" s="209"/>
      <c r="C62" s="419" t="s">
        <v>19</v>
      </c>
      <c r="D62" s="419"/>
      <c r="E62" s="419"/>
      <c r="F62" s="419"/>
      <c r="G62" s="419"/>
    </row>
    <row r="63" spans="1:7" s="6" customFormat="1" ht="15" x14ac:dyDescent="0.35">
      <c r="B63" s="208" t="s">
        <v>20</v>
      </c>
      <c r="C63" s="424" t="s">
        <v>448</v>
      </c>
      <c r="D63" s="424"/>
      <c r="E63" s="424"/>
      <c r="F63" s="424"/>
      <c r="G63" s="424"/>
    </row>
    <row r="64" spans="1:7" ht="16" x14ac:dyDescent="0.35">
      <c r="B64" s="109"/>
      <c r="C64" s="181"/>
      <c r="D64" s="131"/>
      <c r="E64" s="181"/>
      <c r="F64" s="131"/>
      <c r="G64" s="131"/>
    </row>
    <row r="65" spans="2:7" ht="15" customHeight="1" x14ac:dyDescent="0.35">
      <c r="B65" s="109"/>
      <c r="C65" s="182"/>
      <c r="D65" s="182"/>
      <c r="E65" s="182"/>
      <c r="F65" s="182"/>
      <c r="G65" s="109"/>
    </row>
    <row r="66" spans="2:7" ht="15" customHeight="1" x14ac:dyDescent="0.35">
      <c r="C66" s="109"/>
      <c r="D66" s="109"/>
      <c r="E66" s="109"/>
      <c r="F66" s="109"/>
      <c r="G66" s="109"/>
    </row>
    <row r="67" spans="2:7" ht="16" x14ac:dyDescent="0.35">
      <c r="C67" s="425"/>
      <c r="D67" s="425"/>
      <c r="E67" s="425"/>
      <c r="F67" s="425"/>
      <c r="G67" s="425"/>
    </row>
    <row r="68" spans="2:7" ht="16" x14ac:dyDescent="0.35">
      <c r="C68" s="425"/>
      <c r="D68" s="425"/>
      <c r="E68" s="425"/>
      <c r="F68" s="425"/>
      <c r="G68" s="425"/>
    </row>
    <row r="69" spans="2:7" ht="18.75" customHeight="1" x14ac:dyDescent="0.35">
      <c r="C69" s="425"/>
      <c r="D69" s="425"/>
      <c r="E69" s="425"/>
      <c r="F69" s="425"/>
      <c r="G69" s="425"/>
    </row>
    <row r="70" spans="2:7" ht="16" x14ac:dyDescent="0.35">
      <c r="C70" s="425"/>
      <c r="D70" s="425"/>
      <c r="E70" s="425"/>
      <c r="F70" s="425"/>
      <c r="G70" s="425"/>
    </row>
    <row r="71" spans="2:7" ht="16" x14ac:dyDescent="0.35">
      <c r="C71" s="182"/>
      <c r="D71" s="182"/>
      <c r="E71" s="182"/>
      <c r="F71" s="182"/>
      <c r="G71" s="109"/>
    </row>
    <row r="72" spans="2:7" ht="16" x14ac:dyDescent="0.35">
      <c r="C72" s="423"/>
      <c r="D72" s="423"/>
      <c r="E72" s="423"/>
      <c r="F72" s="109"/>
      <c r="G72" s="109"/>
    </row>
    <row r="73" spans="2:7" ht="16" x14ac:dyDescent="0.35">
      <c r="C73" s="423"/>
      <c r="D73" s="423"/>
      <c r="E73" s="423"/>
      <c r="F73" s="109"/>
      <c r="G73" s="109"/>
    </row>
    <row r="74" spans="2:7" ht="16" x14ac:dyDescent="0.35">
      <c r="C74" s="109"/>
      <c r="D74" s="109"/>
      <c r="E74" s="109"/>
      <c r="F74" s="109"/>
      <c r="G74" s="109"/>
    </row>
    <row r="75" spans="2:7" ht="16" x14ac:dyDescent="0.35"/>
    <row r="76" spans="2:7" ht="16" x14ac:dyDescent="0.35"/>
    <row r="77" spans="2:7" ht="16" x14ac:dyDescent="0.35"/>
    <row r="78" spans="2:7" ht="16" x14ac:dyDescent="0.35"/>
    <row r="79" spans="2:7" ht="16" x14ac:dyDescent="0.35"/>
    <row r="80" spans="2:7" ht="16" x14ac:dyDescent="0.35"/>
    <row r="81" ht="16" x14ac:dyDescent="0.35"/>
    <row r="82" ht="16" x14ac:dyDescent="0.35"/>
    <row r="83" ht="16" x14ac:dyDescent="0.35"/>
    <row r="84" ht="16" x14ac:dyDescent="0.35"/>
    <row r="85" ht="16" x14ac:dyDescent="0.35"/>
    <row r="86" ht="16" x14ac:dyDescent="0.35"/>
    <row r="87" ht="16" x14ac:dyDescent="0.35"/>
    <row r="88" ht="16" x14ac:dyDescent="0.35"/>
    <row r="89" ht="16" x14ac:dyDescent="0.35"/>
    <row r="90" ht="16" x14ac:dyDescent="0.35"/>
  </sheetData>
  <sheetProtection selectLockedCells="1"/>
  <dataConsolidate/>
  <mergeCells count="19">
    <mergeCell ref="C62:G62"/>
    <mergeCell ref="C2:G2"/>
    <mergeCell ref="C3:G3"/>
    <mergeCell ref="C4:G4"/>
    <mergeCell ref="C5:G5"/>
    <mergeCell ref="C6:G6"/>
    <mergeCell ref="C7:G7"/>
    <mergeCell ref="C57:G57"/>
    <mergeCell ref="C58:G58"/>
    <mergeCell ref="C59:G59"/>
    <mergeCell ref="C60:G60"/>
    <mergeCell ref="C61:G61"/>
    <mergeCell ref="C73:E73"/>
    <mergeCell ref="C63:G63"/>
    <mergeCell ref="C67:G67"/>
    <mergeCell ref="C68:G68"/>
    <mergeCell ref="C69:G69"/>
    <mergeCell ref="C70:G70"/>
    <mergeCell ref="C72:E72"/>
  </mergeCells>
  <dataValidations count="1">
    <dataValidation type="whole" showInputMessage="1" showErrorMessage="1" sqref="G56 E56 G21 D8:E13 E35:E36 E21" xr:uid="{00000000-0002-0000-0100-000003000000}">
      <formula1>999999</formula1>
      <formula2>99999999</formula2>
    </dataValidation>
  </dataValidations>
  <hyperlinks>
    <hyperlink ref="C44" r:id="rId1" display="Reporting currency (ISO-4217)" xr:uid="{00000000-0004-0000-0100-000000000000}"/>
    <hyperlink ref="C47" r:id="rId2" location="r4-7" display="Exigence ITIE 4.7 : Désagrégation" xr:uid="{00000000-0004-0000-0100-000001000000}"/>
    <hyperlink ref="C32" r:id="rId3" location="r7-2" display="Public debate (Requirement 7.1)" xr:uid="{00000000-0004-0000-0100-000003000000}"/>
    <hyperlink ref="E55" r:id="rId4" xr:uid="{0704996E-EC45-4C75-A36B-8728520E52C8}"/>
    <hyperlink ref="E28" r:id="rId5" xr:uid="{B4672F55-707F-414D-96E7-1CC857247484}"/>
    <hyperlink ref="E34" r:id="rId6" xr:uid="{CFDDE8D9-D375-4992-846D-CB668ECF3528}"/>
  </hyperlinks>
  <pageMargins left="0.23622047244094491" right="0.23622047244094491" top="0.74803149606299213" bottom="0.74803149606299213" header="0.31496062992125984" footer="0.31496062992125984"/>
  <pageSetup paperSize="8" scale="77" fitToHeight="2" orientation="portrait" horizontalDpi="2400" verticalDpi="2400" r:id="rId7"/>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pageSetUpPr fitToPage="1"/>
  </sheetPr>
  <dimension ref="A1:S14"/>
  <sheetViews>
    <sheetView topLeftCell="A4" zoomScale="55" zoomScaleNormal="55" workbookViewId="0">
      <selection activeCell="D13" sqref="D13"/>
    </sheetView>
  </sheetViews>
  <sheetFormatPr baseColWidth="10" defaultColWidth="10.5" defaultRowHeight="15.5" x14ac:dyDescent="0.35"/>
  <cols>
    <col min="1" max="1" width="14.83203125" customWidth="1"/>
    <col min="2" max="2" width="48" customWidth="1"/>
    <col min="3" max="3" width="3" customWidth="1"/>
    <col min="4" max="4" width="30.33203125" customWidth="1"/>
    <col min="5" max="5" width="3" customWidth="1"/>
    <col min="6" max="6" width="24.08203125" customWidth="1"/>
    <col min="7" max="7" width="3" customWidth="1"/>
    <col min="8" max="8" width="19.08203125" customWidth="1"/>
    <col min="9" max="9" width="3" customWidth="1"/>
    <col min="10" max="10" width="54"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4" t="s">
        <v>296</v>
      </c>
    </row>
    <row r="3" spans="1:19" s="32" customFormat="1" ht="135" x14ac:dyDescent="0.35">
      <c r="A3" s="207" t="s">
        <v>297</v>
      </c>
      <c r="B3" s="51" t="s">
        <v>298</v>
      </c>
      <c r="D3" s="507" t="s">
        <v>844</v>
      </c>
      <c r="F3" s="52"/>
      <c r="H3" s="52"/>
      <c r="J3" s="412"/>
      <c r="L3" s="31"/>
      <c r="N3" s="31"/>
      <c r="P3" s="31"/>
      <c r="R3" s="31"/>
    </row>
    <row r="4" spans="1:19" s="30" customFormat="1" ht="19" x14ac:dyDescent="0.35">
      <c r="A4" s="50"/>
      <c r="B4" s="41"/>
      <c r="D4" s="41"/>
      <c r="F4" s="41"/>
      <c r="H4" s="41"/>
      <c r="J4" s="413"/>
      <c r="L4" s="42"/>
    </row>
    <row r="5" spans="1:19" s="277" customFormat="1" ht="96" x14ac:dyDescent="0.35">
      <c r="A5" s="282"/>
      <c r="B5" s="276" t="s">
        <v>80</v>
      </c>
      <c r="D5" s="278" t="s">
        <v>81</v>
      </c>
      <c r="E5" s="279"/>
      <c r="F5" s="278" t="s">
        <v>82</v>
      </c>
      <c r="G5" s="279"/>
      <c r="H5" s="278" t="s">
        <v>83</v>
      </c>
      <c r="J5" s="278" t="s">
        <v>84</v>
      </c>
      <c r="K5" s="279"/>
      <c r="L5" s="280" t="s">
        <v>85</v>
      </c>
      <c r="M5" s="279"/>
      <c r="N5" s="280" t="s">
        <v>86</v>
      </c>
      <c r="O5" s="279"/>
      <c r="P5" s="280" t="s">
        <v>87</v>
      </c>
      <c r="Q5" s="279"/>
      <c r="R5" s="280" t="s">
        <v>88</v>
      </c>
      <c r="S5" s="279"/>
    </row>
    <row r="6" spans="1:19" s="30" customFormat="1" ht="19" x14ac:dyDescent="0.35">
      <c r="A6" s="50"/>
      <c r="B6" s="41"/>
      <c r="D6" s="41"/>
      <c r="F6" s="41"/>
      <c r="H6" s="41"/>
      <c r="J6" s="413"/>
      <c r="L6" s="42"/>
      <c r="N6" s="42"/>
      <c r="P6" s="42"/>
      <c r="R6" s="42"/>
    </row>
    <row r="7" spans="1:19" s="32" customFormat="1" ht="30" x14ac:dyDescent="0.35">
      <c r="A7" s="207" t="s">
        <v>104</v>
      </c>
      <c r="B7" s="51" t="s">
        <v>299</v>
      </c>
      <c r="D7" s="9" t="s">
        <v>49</v>
      </c>
      <c r="F7" s="52"/>
      <c r="H7" s="52"/>
      <c r="J7" s="43"/>
      <c r="L7" s="31"/>
      <c r="M7" s="30"/>
      <c r="N7" s="31"/>
      <c r="O7" s="30"/>
      <c r="P7" s="31"/>
      <c r="Q7" s="30"/>
      <c r="R7" s="31"/>
    </row>
    <row r="8" spans="1:19" s="30" customFormat="1" ht="19" x14ac:dyDescent="0.35">
      <c r="A8" s="50"/>
      <c r="B8" s="41"/>
      <c r="D8" s="41"/>
      <c r="F8" s="41"/>
      <c r="H8" s="41"/>
      <c r="J8" s="42"/>
      <c r="L8" s="42"/>
      <c r="N8" s="42"/>
      <c r="P8" s="42"/>
      <c r="R8" s="42"/>
    </row>
    <row r="9" spans="1:19" s="8" customFormat="1" ht="30" x14ac:dyDescent="0.35">
      <c r="A9" s="13"/>
      <c r="B9" s="48" t="s">
        <v>300</v>
      </c>
      <c r="D9" s="9" t="s">
        <v>690</v>
      </c>
      <c r="F9" s="9" t="str">
        <f>IF(D9=[2]Lists!$K$4,"&lt; Input URL to data source &gt;",IF(D9=[2]Lists!$K$5,"&lt; Reference section in EITI Report or URL &gt;",IF(D9=[2]Lists!$K$6,"&lt; Reference evidence of non-applicability &gt;","")))</f>
        <v/>
      </c>
      <c r="G9" s="30"/>
      <c r="H9" s="9" t="s">
        <v>720</v>
      </c>
      <c r="I9" s="30"/>
      <c r="J9" s="451" t="s">
        <v>843</v>
      </c>
      <c r="K9" s="30"/>
      <c r="L9" s="31"/>
      <c r="M9" s="30"/>
      <c r="N9" s="31"/>
      <c r="O9" s="30"/>
      <c r="P9" s="31"/>
      <c r="Q9" s="30"/>
      <c r="R9" s="31"/>
      <c r="S9" s="30"/>
    </row>
    <row r="10" spans="1:19" s="8" customFormat="1" ht="30" x14ac:dyDescent="0.35">
      <c r="A10" s="13"/>
      <c r="B10" s="54" t="s">
        <v>301</v>
      </c>
      <c r="D10" s="415">
        <f>+(10464862924)/1000000000</f>
        <v>10.464862924</v>
      </c>
      <c r="F10" s="9" t="s">
        <v>842</v>
      </c>
      <c r="G10" s="32"/>
      <c r="H10" s="9" t="s">
        <v>716</v>
      </c>
      <c r="I10" s="32"/>
      <c r="J10" s="441"/>
      <c r="K10" s="32"/>
      <c r="L10" s="31"/>
      <c r="M10" s="32"/>
      <c r="N10" s="31"/>
      <c r="O10" s="32"/>
      <c r="P10" s="31"/>
      <c r="Q10" s="32"/>
      <c r="R10" s="31"/>
      <c r="S10" s="32"/>
    </row>
    <row r="11" spans="1:19" s="8" customFormat="1" ht="45" x14ac:dyDescent="0.35">
      <c r="A11" s="13"/>
      <c r="B11" s="54" t="s">
        <v>302</v>
      </c>
      <c r="D11" s="9" t="s">
        <v>690</v>
      </c>
      <c r="F11" s="9" t="s">
        <v>689</v>
      </c>
      <c r="G11" s="32"/>
      <c r="H11" s="9" t="s">
        <v>716</v>
      </c>
      <c r="I11" s="32"/>
      <c r="J11" s="441"/>
      <c r="K11" s="32"/>
      <c r="L11" s="31"/>
      <c r="M11" s="32"/>
      <c r="N11" s="31"/>
      <c r="O11" s="32"/>
      <c r="P11" s="31"/>
      <c r="Q11" s="32"/>
      <c r="R11" s="31"/>
      <c r="S11" s="32"/>
    </row>
    <row r="12" spans="1:19" s="8" customFormat="1" ht="60" x14ac:dyDescent="0.35">
      <c r="A12" s="13"/>
      <c r="B12" s="54" t="s">
        <v>303</v>
      </c>
      <c r="D12" s="9" t="s">
        <v>690</v>
      </c>
      <c r="F12" s="9" t="s">
        <v>689</v>
      </c>
      <c r="G12" s="32"/>
      <c r="H12" s="9" t="s">
        <v>716</v>
      </c>
      <c r="I12" s="32"/>
      <c r="J12" s="441"/>
      <c r="K12" s="32"/>
      <c r="L12" s="31"/>
      <c r="M12" s="32"/>
      <c r="N12" s="31"/>
      <c r="O12" s="32"/>
      <c r="P12" s="31"/>
      <c r="Q12" s="32"/>
      <c r="R12" s="31"/>
      <c r="S12" s="32"/>
    </row>
    <row r="13" spans="1:19" s="8" customFormat="1" ht="137.5" customHeight="1" x14ac:dyDescent="0.35">
      <c r="A13" s="13"/>
      <c r="B13" s="54" t="s">
        <v>304</v>
      </c>
      <c r="D13" s="9" t="s">
        <v>49</v>
      </c>
      <c r="F13" s="9"/>
      <c r="G13" s="32"/>
      <c r="H13" s="9" t="s">
        <v>793</v>
      </c>
      <c r="I13" s="32"/>
      <c r="J13" s="442"/>
      <c r="K13" s="32"/>
      <c r="L13" s="31"/>
      <c r="M13" s="32"/>
      <c r="N13" s="31"/>
      <c r="O13" s="32"/>
      <c r="P13" s="31"/>
      <c r="Q13" s="32"/>
      <c r="R13" s="31"/>
      <c r="S13" s="32"/>
    </row>
    <row r="14" spans="1:19" s="10" customFormat="1" x14ac:dyDescent="0.35">
      <c r="A14" s="55"/>
    </row>
  </sheetData>
  <mergeCells count="1">
    <mergeCell ref="J9:J13"/>
  </mergeCells>
  <pageMargins left="0.23622047244094491" right="0.23622047244094491" top="0.74803149606299213" bottom="0.74803149606299213" header="0.31496062992125984" footer="0.31496062992125984"/>
  <pageSetup paperSize="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S12"/>
  <sheetViews>
    <sheetView zoomScale="55" zoomScaleNormal="55" workbookViewId="0">
      <selection activeCell="C3" sqref="C3"/>
    </sheetView>
  </sheetViews>
  <sheetFormatPr baseColWidth="10" defaultColWidth="10.5" defaultRowHeight="15.5" x14ac:dyDescent="0.35"/>
  <cols>
    <col min="1" max="1" width="17.83203125" customWidth="1"/>
    <col min="2" max="2" width="44" customWidth="1"/>
    <col min="3" max="3" width="3" customWidth="1"/>
    <col min="4" max="4" width="25.83203125" customWidth="1"/>
    <col min="5" max="5" width="3" customWidth="1"/>
    <col min="6" max="6" width="25.83203125" customWidth="1"/>
    <col min="7" max="7" width="3" customWidth="1"/>
    <col min="8" max="8" width="25.8320312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4" t="s">
        <v>305</v>
      </c>
    </row>
    <row r="3" spans="1:19" s="32" customFormat="1" ht="165" x14ac:dyDescent="0.35">
      <c r="A3" s="207" t="s">
        <v>306</v>
      </c>
      <c r="B3" s="51" t="s">
        <v>307</v>
      </c>
      <c r="D3" s="507" t="s">
        <v>845</v>
      </c>
      <c r="F3" s="52"/>
      <c r="H3" s="52"/>
      <c r="J3" s="410"/>
      <c r="L3" s="31"/>
      <c r="N3" s="31"/>
      <c r="P3" s="31"/>
      <c r="R3" s="31"/>
    </row>
    <row r="4" spans="1:19" s="30" customFormat="1" ht="19" x14ac:dyDescent="0.35">
      <c r="A4" s="50"/>
      <c r="B4" s="41"/>
      <c r="D4" s="41"/>
      <c r="F4" s="41"/>
      <c r="H4" s="41"/>
      <c r="J4" s="42"/>
      <c r="L4" s="42"/>
    </row>
    <row r="5" spans="1:19" s="47" customFormat="1" ht="133" x14ac:dyDescent="0.35">
      <c r="A5" s="45"/>
      <c r="B5" s="46" t="s">
        <v>80</v>
      </c>
      <c r="D5" s="89" t="s">
        <v>81</v>
      </c>
      <c r="E5" s="39"/>
      <c r="F5" s="89" t="s">
        <v>82</v>
      </c>
      <c r="G5" s="39"/>
      <c r="H5" s="89" t="s">
        <v>83</v>
      </c>
      <c r="J5" s="40" t="s">
        <v>84</v>
      </c>
      <c r="K5" s="39"/>
      <c r="L5" s="40" t="s">
        <v>85</v>
      </c>
      <c r="M5" s="39"/>
      <c r="N5" s="40" t="s">
        <v>86</v>
      </c>
      <c r="O5" s="39"/>
      <c r="P5" s="40" t="s">
        <v>87</v>
      </c>
      <c r="Q5" s="39"/>
      <c r="R5" s="40" t="s">
        <v>88</v>
      </c>
      <c r="S5" s="39"/>
    </row>
    <row r="6" spans="1:19" s="30" customFormat="1" ht="19" x14ac:dyDescent="0.35">
      <c r="A6" s="50"/>
      <c r="B6" s="41"/>
      <c r="D6" s="41"/>
      <c r="F6" s="41"/>
      <c r="H6" s="41"/>
      <c r="J6" s="42"/>
      <c r="L6" s="42"/>
      <c r="N6" s="42"/>
      <c r="P6" s="42"/>
      <c r="R6" s="42"/>
    </row>
    <row r="7" spans="1:19" s="30" customFormat="1" ht="75" x14ac:dyDescent="0.35">
      <c r="A7" s="50"/>
      <c r="B7" s="74" t="s">
        <v>308</v>
      </c>
      <c r="D7" s="9" t="s">
        <v>730</v>
      </c>
      <c r="F7" s="9" t="s">
        <v>689</v>
      </c>
      <c r="H7" s="9" t="s">
        <v>794</v>
      </c>
      <c r="J7" s="451" t="s">
        <v>849</v>
      </c>
      <c r="L7" s="31"/>
      <c r="N7" s="31"/>
      <c r="P7" s="31"/>
      <c r="R7" s="31"/>
    </row>
    <row r="8" spans="1:19" s="30" customFormat="1" ht="60" x14ac:dyDescent="0.35">
      <c r="A8" s="50"/>
      <c r="B8" s="48" t="s">
        <v>309</v>
      </c>
      <c r="D8" s="9" t="s">
        <v>730</v>
      </c>
      <c r="F8" s="9" t="s">
        <v>731</v>
      </c>
      <c r="H8" s="9" t="s">
        <v>795</v>
      </c>
      <c r="J8" s="500"/>
      <c r="L8" s="31"/>
      <c r="N8" s="31"/>
      <c r="P8" s="31"/>
      <c r="R8" s="31"/>
    </row>
    <row r="9" spans="1:19" s="30" customFormat="1" ht="45" x14ac:dyDescent="0.35">
      <c r="A9" s="50"/>
      <c r="B9" s="48" t="s">
        <v>310</v>
      </c>
      <c r="D9" s="9" t="s">
        <v>730</v>
      </c>
      <c r="F9" s="9" t="s">
        <v>689</v>
      </c>
      <c r="H9" s="9" t="s">
        <v>795</v>
      </c>
      <c r="J9" s="500"/>
      <c r="L9" s="31"/>
      <c r="N9" s="31"/>
      <c r="P9" s="31"/>
      <c r="R9" s="31"/>
    </row>
    <row r="10" spans="1:19" s="30" customFormat="1" ht="62" x14ac:dyDescent="0.35">
      <c r="A10" s="50"/>
      <c r="B10" s="48" t="s">
        <v>311</v>
      </c>
      <c r="D10" s="9" t="s">
        <v>730</v>
      </c>
      <c r="F10" s="404" t="s">
        <v>848</v>
      </c>
      <c r="H10" s="9" t="s">
        <v>795</v>
      </c>
      <c r="J10" s="500"/>
      <c r="L10" s="31"/>
      <c r="N10" s="31"/>
      <c r="P10" s="31"/>
      <c r="R10" s="31"/>
    </row>
    <row r="11" spans="1:19" s="30" customFormat="1" ht="45" x14ac:dyDescent="0.35">
      <c r="A11" s="50"/>
      <c r="B11" s="48" t="s">
        <v>312</v>
      </c>
      <c r="D11" s="9" t="s">
        <v>730</v>
      </c>
      <c r="F11" s="9" t="s">
        <v>689</v>
      </c>
      <c r="H11" s="9" t="s">
        <v>795</v>
      </c>
      <c r="J11" s="501"/>
      <c r="L11" s="31"/>
      <c r="N11" s="31"/>
      <c r="P11" s="31"/>
      <c r="R11" s="31"/>
    </row>
    <row r="12" spans="1:19" s="10" customFormat="1" ht="30" x14ac:dyDescent="0.35">
      <c r="A12" s="55"/>
      <c r="B12" s="74" t="s">
        <v>313</v>
      </c>
      <c r="D12" s="403">
        <v>0.20080000000000001</v>
      </c>
    </row>
  </sheetData>
  <mergeCells count="1">
    <mergeCell ref="J7:J11"/>
  </mergeCells>
  <hyperlinks>
    <hyperlink ref="F10" r:id="rId1" xr:uid="{A7FAE107-14EB-44EA-B314-689CFCF157C1}"/>
  </hyperlinks>
  <pageMargins left="0.7" right="0.7" top="0.75" bottom="0.75" header="0.3" footer="0.3"/>
  <pageSetup paperSize="8" orientation="landscape"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S10"/>
  <sheetViews>
    <sheetView topLeftCell="A4" zoomScale="70" zoomScaleNormal="70" workbookViewId="0">
      <selection activeCell="J7" sqref="J7:J9"/>
    </sheetView>
  </sheetViews>
  <sheetFormatPr baseColWidth="10" defaultColWidth="10.5" defaultRowHeight="15.5" x14ac:dyDescent="0.35"/>
  <cols>
    <col min="1" max="1" width="17.5" customWidth="1"/>
    <col min="2" max="2" width="38" customWidth="1"/>
    <col min="3" max="3" width="3.33203125" customWidth="1"/>
    <col min="4" max="4" width="26" customWidth="1"/>
    <col min="5" max="5" width="3.33203125" customWidth="1"/>
    <col min="6" max="6" width="26" customWidth="1"/>
    <col min="7" max="7" width="3.33203125" customWidth="1"/>
    <col min="8" max="8" width="26" customWidth="1"/>
    <col min="9" max="9" width="3.332031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4" t="s">
        <v>314</v>
      </c>
    </row>
    <row r="3" spans="1:19" s="32" customFormat="1" ht="120" x14ac:dyDescent="0.35">
      <c r="A3" s="207" t="s">
        <v>315</v>
      </c>
      <c r="B3" s="51" t="s">
        <v>316</v>
      </c>
      <c r="D3" s="9" t="s">
        <v>749</v>
      </c>
      <c r="F3" s="52"/>
      <c r="H3" s="52"/>
      <c r="J3" s="43"/>
      <c r="L3" s="31"/>
      <c r="N3" s="31"/>
      <c r="P3" s="31"/>
      <c r="R3" s="31"/>
    </row>
    <row r="4" spans="1:19" s="30" customFormat="1" ht="19" x14ac:dyDescent="0.35">
      <c r="A4" s="50"/>
      <c r="B4" s="41"/>
      <c r="D4" s="41"/>
      <c r="F4" s="41"/>
      <c r="H4" s="41"/>
      <c r="J4" s="42"/>
      <c r="L4" s="42"/>
    </row>
    <row r="5" spans="1:19" s="47" customFormat="1" ht="133" x14ac:dyDescent="0.35">
      <c r="A5" s="45"/>
      <c r="B5" s="46" t="s">
        <v>80</v>
      </c>
      <c r="D5" s="89" t="s">
        <v>81</v>
      </c>
      <c r="E5" s="39"/>
      <c r="F5" s="89" t="s">
        <v>82</v>
      </c>
      <c r="G5" s="39"/>
      <c r="H5" s="89" t="s">
        <v>83</v>
      </c>
      <c r="J5" s="40" t="s">
        <v>84</v>
      </c>
      <c r="K5" s="39"/>
      <c r="L5" s="40" t="s">
        <v>85</v>
      </c>
      <c r="M5" s="39"/>
      <c r="N5" s="40" t="s">
        <v>86</v>
      </c>
      <c r="O5" s="39"/>
      <c r="P5" s="40" t="s">
        <v>87</v>
      </c>
      <c r="Q5" s="39"/>
      <c r="R5" s="40" t="s">
        <v>88</v>
      </c>
      <c r="S5" s="39"/>
    </row>
    <row r="6" spans="1:19" s="30" customFormat="1" ht="19" x14ac:dyDescent="0.35">
      <c r="A6" s="50"/>
      <c r="B6" s="41"/>
      <c r="D6" s="41"/>
      <c r="F6" s="41"/>
      <c r="H6" s="41"/>
      <c r="J6" s="42"/>
      <c r="L6" s="42"/>
      <c r="N6" s="42"/>
      <c r="P6" s="42"/>
      <c r="R6" s="42"/>
    </row>
    <row r="7" spans="1:19" s="8" customFormat="1" ht="45" x14ac:dyDescent="0.4">
      <c r="A7" s="13"/>
      <c r="B7" s="74" t="s">
        <v>317</v>
      </c>
      <c r="D7" s="9">
        <v>2</v>
      </c>
      <c r="E7" s="77"/>
      <c r="F7" s="9"/>
      <c r="G7" s="77"/>
      <c r="H7" s="9"/>
      <c r="I7" s="30"/>
      <c r="J7" s="451"/>
      <c r="K7" s="30"/>
      <c r="L7" s="31"/>
      <c r="M7" s="30"/>
      <c r="N7" s="31"/>
      <c r="O7" s="30"/>
      <c r="P7" s="31"/>
      <c r="Q7" s="30"/>
      <c r="R7" s="31"/>
      <c r="S7" s="30"/>
    </row>
    <row r="8" spans="1:19" s="77" customFormat="1" ht="30" x14ac:dyDescent="0.4">
      <c r="A8" s="76"/>
      <c r="B8" s="74" t="s">
        <v>318</v>
      </c>
      <c r="D8" s="9" t="s">
        <v>49</v>
      </c>
      <c r="F8" s="9" t="s">
        <v>689</v>
      </c>
      <c r="H8" s="9" t="s">
        <v>705</v>
      </c>
      <c r="J8" s="500"/>
      <c r="K8" s="78"/>
      <c r="L8" s="31"/>
      <c r="M8" s="78"/>
      <c r="N8" s="31"/>
      <c r="O8" s="78"/>
      <c r="P8" s="31"/>
      <c r="Q8" s="78"/>
      <c r="R8" s="31"/>
    </row>
    <row r="9" spans="1:19" s="77" customFormat="1" ht="52.5" customHeight="1" x14ac:dyDescent="0.4">
      <c r="A9" s="76"/>
      <c r="B9" s="79" t="s">
        <v>319</v>
      </c>
      <c r="D9" s="9" t="s">
        <v>49</v>
      </c>
      <c r="F9" s="9" t="s">
        <v>689</v>
      </c>
      <c r="H9" s="9"/>
      <c r="J9" s="501"/>
      <c r="K9" s="78"/>
      <c r="L9" s="31"/>
      <c r="M9" s="78"/>
      <c r="N9" s="31"/>
      <c r="O9" s="78"/>
      <c r="P9" s="31"/>
      <c r="Q9" s="78"/>
      <c r="R9" s="31"/>
    </row>
    <row r="10" spans="1:19" s="10" customFormat="1" x14ac:dyDescent="0.35">
      <c r="A10" s="55"/>
    </row>
  </sheetData>
  <mergeCells count="1">
    <mergeCell ref="J7:J9"/>
  </mergeCells>
  <pageMargins left="0.7" right="0.7" top="0.75" bottom="0.75" header="0.3" footer="0.3"/>
  <pageSetup paperSize="8"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S26"/>
  <sheetViews>
    <sheetView topLeftCell="B1" zoomScale="55" zoomScaleNormal="55" workbookViewId="0">
      <selection activeCell="D3" sqref="D3"/>
    </sheetView>
  </sheetViews>
  <sheetFormatPr baseColWidth="10" defaultColWidth="10.5" defaultRowHeight="15.5" x14ac:dyDescent="0.35"/>
  <cols>
    <col min="1" max="1" width="22" customWidth="1"/>
    <col min="2" max="2" width="51.5" customWidth="1"/>
    <col min="3" max="3" width="3" customWidth="1"/>
    <col min="4" max="4" width="26.83203125" customWidth="1"/>
    <col min="5" max="5" width="3" customWidth="1"/>
    <col min="6" max="6" width="24.5" customWidth="1"/>
    <col min="7" max="7" width="3" customWidth="1"/>
    <col min="8" max="8" width="24.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4" t="s">
        <v>320</v>
      </c>
    </row>
    <row r="3" spans="1:19" s="32" customFormat="1" ht="165" x14ac:dyDescent="0.35">
      <c r="A3" s="207" t="s">
        <v>321</v>
      </c>
      <c r="B3" s="51" t="s">
        <v>322</v>
      </c>
      <c r="D3" s="9" t="s">
        <v>749</v>
      </c>
      <c r="F3" s="52"/>
      <c r="H3" s="52"/>
      <c r="J3" s="43"/>
      <c r="L3" s="31"/>
      <c r="N3" s="31"/>
      <c r="P3" s="31"/>
      <c r="R3" s="31"/>
    </row>
    <row r="4" spans="1:19" s="30" customFormat="1" ht="19" x14ac:dyDescent="0.35">
      <c r="A4" s="50"/>
      <c r="B4" s="41"/>
      <c r="D4" s="41"/>
      <c r="F4" s="41"/>
      <c r="H4" s="41"/>
      <c r="J4" s="42"/>
      <c r="L4" s="42"/>
    </row>
    <row r="5" spans="1:19" s="47" customFormat="1" ht="133" x14ac:dyDescent="0.35">
      <c r="A5" s="45"/>
      <c r="B5" s="46" t="s">
        <v>80</v>
      </c>
      <c r="D5" s="89" t="s">
        <v>81</v>
      </c>
      <c r="E5" s="39"/>
      <c r="F5" s="89" t="s">
        <v>82</v>
      </c>
      <c r="G5" s="39"/>
      <c r="H5" s="89" t="s">
        <v>83</v>
      </c>
      <c r="J5" s="40" t="s">
        <v>84</v>
      </c>
      <c r="K5" s="39"/>
      <c r="L5" s="40" t="s">
        <v>85</v>
      </c>
      <c r="M5" s="39"/>
      <c r="N5" s="40" t="s">
        <v>86</v>
      </c>
      <c r="O5" s="39"/>
      <c r="P5" s="40" t="s">
        <v>87</v>
      </c>
      <c r="Q5" s="39"/>
      <c r="R5" s="40" t="s">
        <v>88</v>
      </c>
      <c r="S5" s="39"/>
    </row>
    <row r="6" spans="1:19" s="30" customFormat="1" ht="19" x14ac:dyDescent="0.35">
      <c r="A6" s="50"/>
      <c r="B6" s="41"/>
      <c r="D6" s="41"/>
      <c r="F6" s="41"/>
      <c r="H6" s="41"/>
      <c r="J6" s="42"/>
      <c r="L6" s="42"/>
      <c r="N6" s="42"/>
      <c r="P6" s="42"/>
      <c r="R6" s="42"/>
    </row>
    <row r="7" spans="1:19" s="8" customFormat="1" ht="60" x14ac:dyDescent="0.35">
      <c r="A7" s="13"/>
      <c r="B7" s="80" t="s">
        <v>323</v>
      </c>
      <c r="D7" s="9" t="s">
        <v>690</v>
      </c>
      <c r="F7" s="9" t="s">
        <v>689</v>
      </c>
      <c r="G7" s="30"/>
      <c r="H7" s="9" t="s">
        <v>797</v>
      </c>
      <c r="I7" s="30"/>
      <c r="J7" s="451" t="s">
        <v>846</v>
      </c>
      <c r="K7" s="30"/>
      <c r="L7" s="31"/>
      <c r="M7" s="30"/>
      <c r="N7" s="31"/>
      <c r="O7" s="30"/>
      <c r="P7" s="31"/>
      <c r="Q7" s="30"/>
      <c r="R7" s="31"/>
      <c r="S7" s="30"/>
    </row>
    <row r="8" spans="1:19" s="8" customFormat="1" ht="45" x14ac:dyDescent="0.35">
      <c r="A8" s="13"/>
      <c r="B8" s="80" t="s">
        <v>324</v>
      </c>
      <c r="D8" s="9" t="s">
        <v>690</v>
      </c>
      <c r="F8" s="9" t="s">
        <v>689</v>
      </c>
      <c r="G8" s="32"/>
      <c r="H8" s="9" t="s">
        <v>798</v>
      </c>
      <c r="I8" s="32"/>
      <c r="J8" s="441"/>
      <c r="K8" s="32"/>
      <c r="L8" s="31"/>
      <c r="M8" s="32"/>
      <c r="N8" s="31"/>
      <c r="O8" s="32"/>
      <c r="P8" s="31"/>
      <c r="Q8" s="32"/>
      <c r="R8" s="31"/>
      <c r="S8" s="32"/>
    </row>
    <row r="9" spans="1:19" s="8" customFormat="1" ht="30" x14ac:dyDescent="0.35">
      <c r="A9" s="13"/>
      <c r="B9" s="80" t="s">
        <v>325</v>
      </c>
      <c r="D9" s="9" t="s">
        <v>690</v>
      </c>
      <c r="F9" s="9" t="s">
        <v>689</v>
      </c>
      <c r="G9" s="30"/>
      <c r="H9" s="9" t="s">
        <v>708</v>
      </c>
      <c r="I9" s="30"/>
      <c r="J9" s="441"/>
      <c r="K9" s="30"/>
      <c r="L9" s="31"/>
      <c r="M9" s="30"/>
      <c r="N9" s="31"/>
      <c r="O9" s="30"/>
      <c r="P9" s="31"/>
      <c r="Q9" s="30"/>
      <c r="R9" s="31"/>
      <c r="S9" s="30"/>
    </row>
    <row r="10" spans="1:19" s="8" customFormat="1" ht="62" x14ac:dyDescent="0.35">
      <c r="A10" s="13"/>
      <c r="B10" s="80" t="s">
        <v>326</v>
      </c>
      <c r="D10" s="9" t="s">
        <v>692</v>
      </c>
      <c r="F10" s="404" t="s">
        <v>717</v>
      </c>
      <c r="G10" s="32"/>
      <c r="H10" s="9" t="s">
        <v>708</v>
      </c>
      <c r="I10" s="32"/>
      <c r="J10" s="441"/>
      <c r="K10" s="32"/>
      <c r="L10" s="31"/>
      <c r="M10" s="32"/>
      <c r="N10" s="31"/>
      <c r="O10" s="32"/>
      <c r="P10" s="31"/>
      <c r="Q10" s="32"/>
      <c r="R10" s="31"/>
      <c r="S10" s="32"/>
    </row>
    <row r="11" spans="1:19" s="8" customFormat="1" ht="30" x14ac:dyDescent="0.35">
      <c r="A11" s="13"/>
      <c r="B11" s="80" t="s">
        <v>327</v>
      </c>
      <c r="D11" s="9" t="s">
        <v>690</v>
      </c>
      <c r="F11" s="9" t="s">
        <v>689</v>
      </c>
      <c r="G11" s="30"/>
      <c r="H11" s="9" t="s">
        <v>710</v>
      </c>
      <c r="I11" s="30"/>
      <c r="J11" s="441"/>
      <c r="K11" s="30"/>
      <c r="L11" s="31"/>
      <c r="M11" s="30"/>
      <c r="N11" s="31"/>
      <c r="O11" s="30"/>
      <c r="P11" s="31"/>
      <c r="Q11" s="30"/>
      <c r="R11" s="31"/>
      <c r="S11" s="30"/>
    </row>
    <row r="12" spans="1:19" s="8" customFormat="1" x14ac:dyDescent="0.35">
      <c r="A12" s="13"/>
      <c r="B12" s="80" t="s">
        <v>328</v>
      </c>
      <c r="D12" s="9" t="s">
        <v>690</v>
      </c>
      <c r="F12" s="9" t="s">
        <v>689</v>
      </c>
      <c r="G12" s="34"/>
      <c r="H12" s="9" t="s">
        <v>710</v>
      </c>
      <c r="I12" s="34"/>
      <c r="J12" s="441"/>
      <c r="K12" s="34"/>
      <c r="L12" s="31"/>
      <c r="M12" s="34"/>
      <c r="N12" s="31"/>
      <c r="O12" s="34"/>
      <c r="P12" s="31"/>
      <c r="Q12" s="34"/>
      <c r="R12" s="31"/>
      <c r="S12" s="34"/>
    </row>
    <row r="13" spans="1:19" s="68" customFormat="1" ht="45" x14ac:dyDescent="0.35">
      <c r="A13" s="67"/>
      <c r="B13" s="82" t="s">
        <v>329</v>
      </c>
      <c r="D13" s="9" t="s">
        <v>49</v>
      </c>
      <c r="F13" s="9" t="s">
        <v>689</v>
      </c>
      <c r="G13" s="71"/>
      <c r="H13" s="70" t="s">
        <v>718</v>
      </c>
      <c r="I13" s="71"/>
      <c r="J13" s="441"/>
      <c r="K13" s="71"/>
      <c r="L13" s="72"/>
      <c r="M13" s="71"/>
      <c r="N13" s="72"/>
      <c r="O13" s="71"/>
      <c r="P13" s="72"/>
      <c r="Q13" s="71"/>
      <c r="R13" s="72"/>
      <c r="S13" s="71"/>
    </row>
    <row r="14" spans="1:19" s="68" customFormat="1" ht="30" x14ac:dyDescent="0.35">
      <c r="A14" s="67"/>
      <c r="B14" s="54" t="s">
        <v>330</v>
      </c>
      <c r="D14" s="9" t="s">
        <v>49</v>
      </c>
      <c r="F14" s="9" t="s">
        <v>689</v>
      </c>
      <c r="G14" s="71"/>
      <c r="H14" s="70" t="s">
        <v>719</v>
      </c>
      <c r="I14" s="71"/>
      <c r="J14" s="441"/>
      <c r="K14" s="71"/>
      <c r="L14" s="72"/>
      <c r="M14" s="71"/>
      <c r="N14" s="72"/>
      <c r="O14" s="71"/>
      <c r="P14" s="72"/>
      <c r="Q14" s="71"/>
      <c r="R14" s="72"/>
      <c r="S14" s="71"/>
    </row>
    <row r="15" spans="1:19" s="68" customFormat="1" ht="45" x14ac:dyDescent="0.35">
      <c r="A15" s="67"/>
      <c r="B15" s="54" t="s">
        <v>331</v>
      </c>
      <c r="D15" s="9" t="s">
        <v>49</v>
      </c>
      <c r="F15" s="9" t="s">
        <v>689</v>
      </c>
      <c r="G15" s="71"/>
      <c r="H15" s="9" t="s">
        <v>798</v>
      </c>
      <c r="I15" s="71"/>
      <c r="J15" s="441"/>
      <c r="K15" s="71"/>
      <c r="L15" s="72"/>
      <c r="M15" s="71"/>
      <c r="N15" s="72"/>
      <c r="O15" s="71"/>
      <c r="P15" s="72"/>
      <c r="Q15" s="71"/>
      <c r="R15" s="72"/>
      <c r="S15" s="71"/>
    </row>
    <row r="16" spans="1:19" s="68" customFormat="1" ht="90" x14ac:dyDescent="0.35">
      <c r="A16" s="67"/>
      <c r="B16" s="54" t="s">
        <v>332</v>
      </c>
      <c r="D16" s="9" t="s">
        <v>49</v>
      </c>
      <c r="F16" s="9" t="s">
        <v>689</v>
      </c>
      <c r="G16" s="71"/>
      <c r="H16" s="70" t="s">
        <v>718</v>
      </c>
      <c r="I16" s="71"/>
      <c r="J16" s="441"/>
      <c r="K16" s="71"/>
      <c r="L16" s="72"/>
      <c r="M16" s="71"/>
      <c r="N16" s="72"/>
      <c r="O16" s="71"/>
      <c r="P16" s="72"/>
      <c r="Q16" s="71"/>
      <c r="R16" s="72"/>
      <c r="S16" s="71"/>
    </row>
    <row r="17" spans="1:19" s="68" customFormat="1" ht="45" x14ac:dyDescent="0.35">
      <c r="A17" s="67"/>
      <c r="B17" s="54" t="s">
        <v>333</v>
      </c>
      <c r="D17" s="9" t="s">
        <v>49</v>
      </c>
      <c r="F17" s="9" t="s">
        <v>689</v>
      </c>
      <c r="G17" s="71"/>
      <c r="H17" s="9" t="s">
        <v>718</v>
      </c>
      <c r="I17" s="71"/>
      <c r="J17" s="441"/>
      <c r="K17" s="71"/>
      <c r="L17" s="72"/>
      <c r="M17" s="71"/>
      <c r="N17" s="72"/>
      <c r="O17" s="71"/>
      <c r="P17" s="72"/>
      <c r="Q17" s="71"/>
      <c r="R17" s="72"/>
      <c r="S17" s="71"/>
    </row>
    <row r="18" spans="1:19" s="68" customFormat="1" ht="75" x14ac:dyDescent="0.35">
      <c r="A18" s="67"/>
      <c r="B18" s="54" t="s">
        <v>334</v>
      </c>
      <c r="D18" s="9" t="s">
        <v>49</v>
      </c>
      <c r="F18" s="9" t="s">
        <v>689</v>
      </c>
      <c r="G18" s="71"/>
      <c r="H18" s="9" t="s">
        <v>710</v>
      </c>
      <c r="I18" s="71"/>
      <c r="J18" s="441"/>
      <c r="K18" s="71"/>
      <c r="L18" s="72"/>
      <c r="M18" s="71"/>
      <c r="N18" s="72"/>
      <c r="O18" s="71"/>
      <c r="P18" s="72"/>
      <c r="Q18" s="71"/>
      <c r="R18" s="72"/>
      <c r="S18" s="71"/>
    </row>
    <row r="19" spans="1:19" s="68" customFormat="1" ht="60" x14ac:dyDescent="0.35">
      <c r="A19" s="67"/>
      <c r="B19" s="54" t="s">
        <v>335</v>
      </c>
      <c r="D19" s="9" t="s">
        <v>49</v>
      </c>
      <c r="F19" s="9" t="s">
        <v>689</v>
      </c>
      <c r="G19" s="71"/>
      <c r="H19" s="70" t="s">
        <v>799</v>
      </c>
      <c r="I19" s="71"/>
      <c r="J19" s="441"/>
      <c r="K19" s="71"/>
      <c r="L19" s="72"/>
      <c r="M19" s="71"/>
      <c r="N19" s="72"/>
      <c r="O19" s="71"/>
      <c r="P19" s="72"/>
      <c r="Q19" s="71"/>
      <c r="R19" s="72"/>
      <c r="S19" s="71"/>
    </row>
    <row r="20" spans="1:19" s="68" customFormat="1" ht="45" x14ac:dyDescent="0.35">
      <c r="A20" s="67"/>
      <c r="B20" s="54" t="s">
        <v>336</v>
      </c>
      <c r="D20" s="9" t="s">
        <v>49</v>
      </c>
      <c r="F20" s="9"/>
      <c r="G20" s="71"/>
      <c r="H20" s="70"/>
      <c r="I20" s="71"/>
      <c r="J20" s="441"/>
      <c r="K20" s="71"/>
      <c r="L20" s="72"/>
      <c r="M20" s="71"/>
      <c r="N20" s="72"/>
      <c r="O20" s="71"/>
      <c r="P20" s="72"/>
      <c r="Q20" s="71"/>
      <c r="R20" s="72"/>
      <c r="S20" s="71"/>
    </row>
    <row r="21" spans="1:19" s="68" customFormat="1" ht="90" x14ac:dyDescent="0.35">
      <c r="A21" s="67"/>
      <c r="B21" s="82" t="s">
        <v>337</v>
      </c>
      <c r="D21" s="9" t="s">
        <v>247</v>
      </c>
      <c r="F21" s="70"/>
      <c r="G21" s="71"/>
      <c r="H21" s="70"/>
      <c r="I21" s="71"/>
      <c r="J21" s="441"/>
      <c r="K21" s="71"/>
      <c r="L21" s="72"/>
      <c r="M21" s="71"/>
      <c r="N21" s="72"/>
      <c r="O21" s="71"/>
      <c r="P21" s="72"/>
      <c r="Q21" s="71"/>
      <c r="R21" s="72"/>
      <c r="S21" s="71"/>
    </row>
    <row r="22" spans="1:19" s="68" customFormat="1" ht="45" x14ac:dyDescent="0.35">
      <c r="A22" s="67"/>
      <c r="B22" s="54" t="s">
        <v>338</v>
      </c>
      <c r="D22" s="9" t="s">
        <v>689</v>
      </c>
      <c r="F22" s="9" t="s">
        <v>689</v>
      </c>
      <c r="G22" s="71"/>
      <c r="H22" s="9" t="s">
        <v>689</v>
      </c>
      <c r="I22" s="71"/>
      <c r="J22" s="441"/>
      <c r="K22" s="71"/>
      <c r="L22" s="72"/>
      <c r="M22" s="71"/>
      <c r="N22" s="72"/>
      <c r="O22" s="71"/>
      <c r="P22" s="72"/>
      <c r="Q22" s="71"/>
      <c r="R22" s="72"/>
      <c r="S22" s="71"/>
    </row>
    <row r="23" spans="1:19" s="68" customFormat="1" ht="30" x14ac:dyDescent="0.35">
      <c r="A23" s="67"/>
      <c r="B23" s="54" t="s">
        <v>339</v>
      </c>
      <c r="D23" s="9" t="s">
        <v>689</v>
      </c>
      <c r="F23" s="9" t="s">
        <v>689</v>
      </c>
      <c r="G23" s="71"/>
      <c r="H23" s="9" t="s">
        <v>689</v>
      </c>
      <c r="I23" s="71"/>
      <c r="J23" s="441"/>
      <c r="K23" s="71"/>
      <c r="L23" s="72"/>
      <c r="M23" s="71"/>
      <c r="N23" s="72"/>
      <c r="O23" s="71"/>
      <c r="P23" s="72"/>
      <c r="Q23" s="71"/>
      <c r="R23" s="72"/>
      <c r="S23" s="71"/>
    </row>
    <row r="24" spans="1:19" s="68" customFormat="1" ht="45" x14ac:dyDescent="0.35">
      <c r="A24" s="67"/>
      <c r="B24" s="54" t="s">
        <v>340</v>
      </c>
      <c r="D24" s="9" t="s">
        <v>689</v>
      </c>
      <c r="F24" s="9" t="s">
        <v>689</v>
      </c>
      <c r="G24" s="71"/>
      <c r="H24" s="9" t="s">
        <v>689</v>
      </c>
      <c r="I24" s="71"/>
      <c r="J24" s="441"/>
      <c r="K24" s="71"/>
      <c r="L24" s="72"/>
      <c r="M24" s="71"/>
      <c r="N24" s="72"/>
      <c r="O24" s="71"/>
      <c r="P24" s="72"/>
      <c r="Q24" s="71"/>
      <c r="R24" s="72"/>
      <c r="S24" s="71"/>
    </row>
    <row r="25" spans="1:19" s="68" customFormat="1" ht="30" x14ac:dyDescent="0.35">
      <c r="A25" s="67"/>
      <c r="B25" s="54" t="s">
        <v>341</v>
      </c>
      <c r="D25" s="9" t="s">
        <v>689</v>
      </c>
      <c r="F25" s="9" t="s">
        <v>689</v>
      </c>
      <c r="G25" s="71"/>
      <c r="H25" s="9" t="s">
        <v>689</v>
      </c>
      <c r="I25" s="71"/>
      <c r="J25" s="442"/>
      <c r="K25" s="71"/>
      <c r="L25" s="72"/>
      <c r="M25" s="71"/>
      <c r="N25" s="72"/>
      <c r="O25" s="71"/>
      <c r="P25" s="72"/>
      <c r="Q25" s="71"/>
      <c r="R25" s="72"/>
      <c r="S25" s="71"/>
    </row>
    <row r="26" spans="1:19" s="10" customFormat="1" x14ac:dyDescent="0.35">
      <c r="A26" s="55"/>
      <c r="B26" s="81"/>
    </row>
  </sheetData>
  <mergeCells count="1">
    <mergeCell ref="J7:J25"/>
  </mergeCells>
  <hyperlinks>
    <hyperlink ref="F10" r:id="rId1" xr:uid="{546B29F4-99A8-460C-BDC6-CF53DF3F18B6}"/>
  </hyperlinks>
  <pageMargins left="0.7" right="0.7" top="0.75" bottom="0.75" header="0.3" footer="0.3"/>
  <pageSetup paperSize="8"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S15"/>
  <sheetViews>
    <sheetView zoomScale="55" zoomScaleNormal="55" workbookViewId="0">
      <selection activeCell="D7" sqref="D7"/>
    </sheetView>
  </sheetViews>
  <sheetFormatPr baseColWidth="10" defaultColWidth="10.5" defaultRowHeight="15.5" x14ac:dyDescent="0.35"/>
  <cols>
    <col min="1" max="1" width="16" customWidth="1"/>
    <col min="2" max="2" width="46.33203125" customWidth="1"/>
    <col min="3" max="3" width="3.33203125" customWidth="1"/>
    <col min="4" max="4" width="25.83203125" customWidth="1"/>
    <col min="5" max="5" width="3.33203125" customWidth="1"/>
    <col min="6" max="6" width="25.83203125" customWidth="1"/>
    <col min="7" max="7" width="3.33203125" customWidth="1"/>
    <col min="8" max="8" width="25.83203125" customWidth="1"/>
    <col min="9" max="9" width="3.332031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4" t="s">
        <v>342</v>
      </c>
    </row>
    <row r="3" spans="1:19" s="32" customFormat="1" ht="90" x14ac:dyDescent="0.35">
      <c r="A3" s="207" t="s">
        <v>343</v>
      </c>
      <c r="B3" s="51" t="s">
        <v>344</v>
      </c>
      <c r="D3" s="9" t="s">
        <v>749</v>
      </c>
      <c r="F3" s="52"/>
      <c r="H3" s="52"/>
      <c r="J3" s="43"/>
      <c r="L3" s="31"/>
      <c r="N3" s="31"/>
      <c r="P3" s="31"/>
      <c r="R3" s="31"/>
    </row>
    <row r="4" spans="1:19" s="30" customFormat="1" ht="19" x14ac:dyDescent="0.35">
      <c r="A4" s="50"/>
      <c r="B4" s="41"/>
      <c r="D4" s="41"/>
      <c r="F4" s="41"/>
      <c r="H4" s="41"/>
      <c r="J4" s="42"/>
      <c r="L4" s="42"/>
    </row>
    <row r="5" spans="1:19" s="47" customFormat="1" ht="133" x14ac:dyDescent="0.35">
      <c r="A5" s="45"/>
      <c r="B5" s="46" t="s">
        <v>80</v>
      </c>
      <c r="D5" s="89" t="s">
        <v>81</v>
      </c>
      <c r="E5" s="39"/>
      <c r="F5" s="89" t="s">
        <v>82</v>
      </c>
      <c r="G5" s="39"/>
      <c r="H5" s="89" t="s">
        <v>83</v>
      </c>
      <c r="J5" s="40" t="s">
        <v>84</v>
      </c>
      <c r="K5" s="39"/>
      <c r="L5" s="40" t="s">
        <v>85</v>
      </c>
      <c r="M5" s="39"/>
      <c r="N5" s="40" t="s">
        <v>86</v>
      </c>
      <c r="O5" s="39"/>
      <c r="P5" s="40" t="s">
        <v>87</v>
      </c>
      <c r="Q5" s="39"/>
      <c r="R5" s="40" t="s">
        <v>88</v>
      </c>
      <c r="S5" s="39"/>
    </row>
    <row r="6" spans="1:19" s="30" customFormat="1" ht="19" x14ac:dyDescent="0.35">
      <c r="A6" s="50"/>
      <c r="B6" s="41"/>
      <c r="D6" s="41"/>
      <c r="F6" s="41"/>
      <c r="H6" s="41"/>
      <c r="J6" s="42"/>
      <c r="L6" s="42"/>
      <c r="N6" s="42"/>
      <c r="P6" s="42"/>
      <c r="R6" s="42"/>
    </row>
    <row r="7" spans="1:19" s="8" customFormat="1" ht="75" x14ac:dyDescent="0.35">
      <c r="A7" s="13"/>
      <c r="B7" s="48" t="s">
        <v>345</v>
      </c>
      <c r="D7" s="9" t="s">
        <v>690</v>
      </c>
      <c r="F7" s="9"/>
      <c r="G7" s="30"/>
      <c r="H7" s="9" t="s">
        <v>800</v>
      </c>
      <c r="I7" s="30"/>
      <c r="J7" s="451" t="s">
        <v>825</v>
      </c>
      <c r="K7" s="30"/>
      <c r="L7" s="31"/>
      <c r="M7" s="30"/>
      <c r="N7" s="31"/>
      <c r="O7" s="30"/>
      <c r="P7" s="31"/>
      <c r="Q7" s="30"/>
      <c r="R7" s="31"/>
      <c r="S7" s="30"/>
    </row>
    <row r="8" spans="1:19" s="8" customFormat="1" ht="45" x14ac:dyDescent="0.35">
      <c r="A8" s="13"/>
      <c r="B8" s="54" t="s">
        <v>346</v>
      </c>
      <c r="D8" s="9" t="s">
        <v>690</v>
      </c>
      <c r="F8" s="9"/>
      <c r="G8" s="30"/>
      <c r="H8" s="9" t="s">
        <v>800</v>
      </c>
      <c r="I8" s="30"/>
      <c r="J8" s="500"/>
      <c r="K8" s="30"/>
      <c r="L8" s="31"/>
      <c r="M8" s="30"/>
      <c r="N8" s="31"/>
      <c r="O8" s="30"/>
      <c r="P8" s="31"/>
      <c r="Q8" s="30"/>
      <c r="R8" s="31"/>
      <c r="S8" s="30"/>
    </row>
    <row r="9" spans="1:19" s="8" customFormat="1" ht="45" x14ac:dyDescent="0.35">
      <c r="A9" s="13"/>
      <c r="B9" s="54" t="s">
        <v>347</v>
      </c>
      <c r="D9" s="9" t="s">
        <v>690</v>
      </c>
      <c r="F9" s="62" t="s">
        <v>689</v>
      </c>
      <c r="G9" s="32"/>
      <c r="H9" s="62" t="s">
        <v>806</v>
      </c>
      <c r="I9" s="32"/>
      <c r="J9" s="500"/>
      <c r="K9" s="32"/>
      <c r="L9" s="31"/>
      <c r="M9" s="32"/>
      <c r="N9" s="31"/>
      <c r="O9" s="32"/>
      <c r="P9" s="31"/>
      <c r="Q9" s="32"/>
      <c r="R9" s="31"/>
      <c r="S9" s="32"/>
    </row>
    <row r="10" spans="1:19" s="8" customFormat="1" ht="60" x14ac:dyDescent="0.35">
      <c r="A10" s="13"/>
      <c r="B10" s="54" t="s">
        <v>348</v>
      </c>
      <c r="D10" s="9" t="s">
        <v>690</v>
      </c>
      <c r="F10" s="9" t="s">
        <v>689</v>
      </c>
      <c r="G10" s="30"/>
      <c r="H10" s="9" t="s">
        <v>800</v>
      </c>
      <c r="I10" s="30"/>
      <c r="J10" s="500"/>
      <c r="K10" s="30"/>
      <c r="L10" s="31"/>
      <c r="M10" s="30"/>
      <c r="N10" s="31"/>
      <c r="O10" s="30"/>
      <c r="P10" s="31"/>
      <c r="Q10" s="30"/>
      <c r="R10" s="31"/>
      <c r="S10" s="30"/>
    </row>
    <row r="11" spans="1:19" s="8" customFormat="1" ht="60" x14ac:dyDescent="0.35">
      <c r="A11" s="13"/>
      <c r="B11" s="54" t="s">
        <v>349</v>
      </c>
      <c r="D11" s="9" t="s">
        <v>247</v>
      </c>
      <c r="F11" s="9" t="s">
        <v>689</v>
      </c>
      <c r="G11" s="30"/>
      <c r="H11" s="9" t="s">
        <v>802</v>
      </c>
      <c r="I11" s="30"/>
      <c r="J11" s="500"/>
      <c r="K11" s="30"/>
      <c r="L11" s="31"/>
      <c r="M11" s="30"/>
      <c r="N11" s="31"/>
      <c r="O11" s="30"/>
      <c r="P11" s="31"/>
      <c r="Q11" s="30"/>
      <c r="R11" s="31"/>
      <c r="S11" s="30"/>
    </row>
    <row r="12" spans="1:19" s="8" customFormat="1" ht="90" x14ac:dyDescent="0.35">
      <c r="A12" s="13"/>
      <c r="B12" s="54" t="s">
        <v>350</v>
      </c>
      <c r="D12" s="9" t="s">
        <v>690</v>
      </c>
      <c r="F12" s="9" t="s">
        <v>689</v>
      </c>
      <c r="G12" s="30"/>
      <c r="H12" s="9" t="s">
        <v>721</v>
      </c>
      <c r="I12" s="30"/>
      <c r="J12" s="500"/>
      <c r="K12" s="30"/>
      <c r="L12" s="31"/>
      <c r="M12" s="30"/>
      <c r="N12" s="31"/>
      <c r="O12" s="30"/>
      <c r="P12" s="31"/>
      <c r="Q12" s="30"/>
      <c r="R12" s="31"/>
      <c r="S12" s="30"/>
    </row>
    <row r="13" spans="1:19" s="8" customFormat="1" ht="210" x14ac:dyDescent="0.35">
      <c r="A13" s="13"/>
      <c r="B13" s="54" t="s">
        <v>351</v>
      </c>
      <c r="D13" s="9" t="s">
        <v>803</v>
      </c>
      <c r="F13" s="9" t="s">
        <v>768</v>
      </c>
      <c r="G13" s="30"/>
      <c r="H13" s="9" t="s">
        <v>721</v>
      </c>
      <c r="I13" s="30"/>
      <c r="J13" s="500"/>
      <c r="K13" s="30"/>
      <c r="L13" s="31"/>
      <c r="M13" s="30"/>
      <c r="N13" s="31"/>
      <c r="O13" s="30"/>
      <c r="P13" s="31"/>
      <c r="Q13" s="30"/>
      <c r="R13" s="31"/>
      <c r="S13" s="30"/>
    </row>
    <row r="14" spans="1:19" s="8" customFormat="1" ht="62" x14ac:dyDescent="0.35">
      <c r="A14" s="13"/>
      <c r="B14" s="48" t="s">
        <v>352</v>
      </c>
      <c r="D14" s="9" t="s">
        <v>803</v>
      </c>
      <c r="F14" s="404" t="s">
        <v>804</v>
      </c>
      <c r="G14" s="30"/>
      <c r="H14" s="9" t="s">
        <v>805</v>
      </c>
      <c r="I14" s="30"/>
      <c r="J14" s="501"/>
      <c r="K14" s="30"/>
      <c r="L14" s="31"/>
      <c r="M14" s="30"/>
      <c r="N14" s="31"/>
      <c r="O14" s="30"/>
      <c r="P14" s="31"/>
      <c r="Q14" s="30"/>
      <c r="R14" s="31"/>
      <c r="S14" s="30"/>
    </row>
    <row r="15" spans="1:19" s="10" customFormat="1" x14ac:dyDescent="0.35">
      <c r="A15" s="55"/>
    </row>
  </sheetData>
  <mergeCells count="1">
    <mergeCell ref="J7:J14"/>
  </mergeCells>
  <hyperlinks>
    <hyperlink ref="F14" r:id="rId1" xr:uid="{00AB49B3-2CE4-4B7F-8C1C-BDA246FEFACD}"/>
  </hyperlinks>
  <pageMargins left="0.7" right="0.7" top="0.75" bottom="0.75" header="0.3" footer="0.3"/>
  <pageSetup paperSize="8"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T30"/>
  <sheetViews>
    <sheetView topLeftCell="A22" zoomScale="60" zoomScaleNormal="60" workbookViewId="0">
      <selection activeCell="B3" sqref="B3:D3"/>
    </sheetView>
  </sheetViews>
  <sheetFormatPr baseColWidth="10" defaultColWidth="10.5" defaultRowHeight="15.5" x14ac:dyDescent="0.35"/>
  <cols>
    <col min="1" max="1" width="18.33203125" style="38" customWidth="1"/>
    <col min="2" max="2" width="37.83203125" customWidth="1"/>
    <col min="3" max="3" width="3" customWidth="1"/>
    <col min="4" max="4" width="27" customWidth="1"/>
    <col min="5" max="5" width="3" customWidth="1"/>
    <col min="6" max="6" width="27" customWidth="1"/>
    <col min="7" max="7" width="3" customWidth="1"/>
    <col min="8" max="8" width="27"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4" t="s">
        <v>353</v>
      </c>
    </row>
    <row r="3" spans="1:19" s="32" customFormat="1" ht="105" x14ac:dyDescent="0.35">
      <c r="A3" s="207" t="s">
        <v>354</v>
      </c>
      <c r="B3" s="51" t="s">
        <v>355</v>
      </c>
      <c r="D3" s="9" t="s">
        <v>749</v>
      </c>
      <c r="F3" s="52"/>
      <c r="H3" s="52"/>
      <c r="J3" s="43"/>
      <c r="L3" s="31"/>
      <c r="N3" s="31"/>
      <c r="P3" s="31"/>
      <c r="R3" s="31"/>
    </row>
    <row r="4" spans="1:19" s="30" customFormat="1" ht="19" x14ac:dyDescent="0.35">
      <c r="A4" s="65"/>
      <c r="B4" s="41"/>
      <c r="D4" s="41"/>
      <c r="F4" s="41"/>
      <c r="H4" s="41"/>
      <c r="J4" s="42"/>
      <c r="L4" s="42"/>
    </row>
    <row r="5" spans="1:19" s="47" customFormat="1" ht="133" x14ac:dyDescent="0.35">
      <c r="A5" s="64"/>
      <c r="B5" s="46" t="s">
        <v>80</v>
      </c>
      <c r="D5" s="89" t="s">
        <v>81</v>
      </c>
      <c r="E5" s="39"/>
      <c r="F5" s="89" t="s">
        <v>82</v>
      </c>
      <c r="G5" s="39"/>
      <c r="H5" s="89" t="s">
        <v>83</v>
      </c>
      <c r="J5" s="40" t="s">
        <v>84</v>
      </c>
      <c r="K5" s="39"/>
      <c r="L5" s="40" t="s">
        <v>85</v>
      </c>
      <c r="M5" s="39"/>
      <c r="N5" s="40" t="s">
        <v>86</v>
      </c>
      <c r="O5" s="39"/>
      <c r="P5" s="40" t="s">
        <v>87</v>
      </c>
      <c r="Q5" s="39"/>
      <c r="R5" s="40" t="s">
        <v>88</v>
      </c>
      <c r="S5" s="39"/>
    </row>
    <row r="6" spans="1:19" s="30" customFormat="1" ht="19" x14ac:dyDescent="0.35">
      <c r="A6" s="65"/>
      <c r="B6" s="41"/>
      <c r="D6" s="41"/>
      <c r="F6" s="41"/>
      <c r="H6" s="41"/>
      <c r="J6" s="42"/>
      <c r="L6" s="42"/>
      <c r="N6" s="42"/>
      <c r="P6" s="42"/>
      <c r="R6" s="42"/>
    </row>
    <row r="7" spans="1:19" s="32" customFormat="1" ht="30" x14ac:dyDescent="0.35">
      <c r="A7" s="207" t="s">
        <v>104</v>
      </c>
      <c r="B7" s="51" t="s">
        <v>356</v>
      </c>
      <c r="D7" s="9" t="s">
        <v>49</v>
      </c>
      <c r="F7" s="52"/>
      <c r="H7" s="52"/>
      <c r="J7" s="43"/>
      <c r="L7" s="31"/>
      <c r="N7" s="31"/>
      <c r="P7" s="31"/>
      <c r="R7" s="31"/>
    </row>
    <row r="8" spans="1:19" s="30" customFormat="1" ht="19" x14ac:dyDescent="0.35">
      <c r="A8" s="65"/>
      <c r="B8" s="41"/>
      <c r="D8" s="41"/>
      <c r="F8" s="41"/>
      <c r="H8" s="41"/>
      <c r="J8" s="42"/>
      <c r="L8" s="42"/>
      <c r="N8" s="42"/>
      <c r="P8" s="42"/>
      <c r="R8" s="42"/>
    </row>
    <row r="9" spans="1:19" s="8" customFormat="1" ht="45" x14ac:dyDescent="0.35">
      <c r="A9" s="438" t="s">
        <v>357</v>
      </c>
      <c r="B9" s="48" t="s">
        <v>358</v>
      </c>
      <c r="D9" s="9" t="s">
        <v>690</v>
      </c>
      <c r="F9" s="9" t="str">
        <f>IF(D9=[2]Lists!$K$4,"&lt; Input URL to data source &gt;",IF(D9=[2]Lists!$K$5,"&lt; Reference section in EITI Report or URL &gt;",IF(D9=[2]Lists!$K$6,"&lt; Reference evidence of non-applicability &gt;","")))</f>
        <v/>
      </c>
      <c r="G9" s="30"/>
      <c r="H9" s="9" t="s">
        <v>801</v>
      </c>
      <c r="I9" s="30"/>
      <c r="J9" s="440"/>
      <c r="K9" s="30"/>
      <c r="L9" s="31"/>
      <c r="M9" s="30"/>
      <c r="N9" s="31"/>
      <c r="O9" s="30"/>
      <c r="P9" s="31"/>
      <c r="Q9" s="30"/>
      <c r="R9" s="31"/>
      <c r="S9" s="30"/>
    </row>
    <row r="10" spans="1:19" s="8" customFormat="1" ht="45" x14ac:dyDescent="0.35">
      <c r="A10" s="455"/>
      <c r="B10" s="54" t="s">
        <v>359</v>
      </c>
      <c r="D10" s="9" t="s">
        <v>690</v>
      </c>
      <c r="F10" s="404"/>
      <c r="G10" s="30"/>
      <c r="H10" s="9" t="s">
        <v>807</v>
      </c>
      <c r="I10" s="30"/>
      <c r="J10" s="441"/>
      <c r="K10" s="30"/>
      <c r="L10" s="31"/>
      <c r="M10" s="30"/>
      <c r="N10" s="31"/>
      <c r="O10" s="30"/>
      <c r="P10" s="31"/>
      <c r="Q10" s="30"/>
      <c r="R10" s="31"/>
      <c r="S10" s="30"/>
    </row>
    <row r="11" spans="1:19" s="8" customFormat="1" ht="60" x14ac:dyDescent="0.35">
      <c r="A11" s="455"/>
      <c r="B11" s="54" t="s">
        <v>809</v>
      </c>
      <c r="D11" s="9">
        <v>266.86</v>
      </c>
      <c r="F11" s="9" t="s">
        <v>808</v>
      </c>
      <c r="G11" s="32"/>
      <c r="H11" s="9" t="s">
        <v>810</v>
      </c>
      <c r="I11" s="32"/>
      <c r="J11" s="441"/>
      <c r="K11" s="32"/>
      <c r="L11" s="31"/>
      <c r="M11" s="32"/>
      <c r="N11" s="31"/>
      <c r="O11" s="32"/>
      <c r="P11" s="31"/>
      <c r="Q11" s="32"/>
      <c r="R11" s="31"/>
      <c r="S11" s="32"/>
    </row>
    <row r="12" spans="1:19" s="8" customFormat="1" ht="60" x14ac:dyDescent="0.35">
      <c r="A12" s="455"/>
      <c r="B12" s="54" t="s">
        <v>361</v>
      </c>
      <c r="D12" s="9" t="s">
        <v>689</v>
      </c>
      <c r="F12" s="9" t="s">
        <v>689</v>
      </c>
      <c r="G12" s="32"/>
      <c r="H12" s="9"/>
      <c r="I12" s="32"/>
      <c r="J12" s="441"/>
      <c r="K12" s="32"/>
      <c r="L12" s="31"/>
      <c r="M12" s="32"/>
      <c r="N12" s="31"/>
      <c r="O12" s="32"/>
      <c r="P12" s="31"/>
      <c r="Q12" s="32"/>
      <c r="R12" s="31"/>
      <c r="S12" s="32"/>
    </row>
    <row r="13" spans="1:19" s="8" customFormat="1" ht="60" x14ac:dyDescent="0.35">
      <c r="A13" s="455"/>
      <c r="B13" s="83" t="s">
        <v>362</v>
      </c>
      <c r="D13" s="9" t="s">
        <v>689</v>
      </c>
      <c r="F13" s="9" t="s">
        <v>689</v>
      </c>
      <c r="G13" s="32"/>
      <c r="H13" s="9" t="s">
        <v>716</v>
      </c>
      <c r="I13" s="32"/>
      <c r="J13" s="441"/>
      <c r="K13" s="32"/>
      <c r="L13" s="31"/>
      <c r="M13" s="32"/>
      <c r="N13" s="31"/>
      <c r="O13" s="32"/>
      <c r="P13" s="31"/>
      <c r="Q13" s="32"/>
      <c r="R13" s="31"/>
      <c r="S13" s="32"/>
    </row>
    <row r="14" spans="1:19" s="8" customFormat="1" ht="45" x14ac:dyDescent="0.35">
      <c r="A14" s="455"/>
      <c r="B14" s="54" t="s">
        <v>363</v>
      </c>
      <c r="D14" s="9">
        <v>0</v>
      </c>
      <c r="F14" s="9"/>
      <c r="G14" s="32"/>
      <c r="H14" s="9" t="s">
        <v>716</v>
      </c>
      <c r="I14" s="32"/>
      <c r="J14" s="441"/>
      <c r="K14" s="32"/>
      <c r="L14" s="31"/>
      <c r="M14" s="32"/>
      <c r="N14" s="31"/>
      <c r="O14" s="32"/>
      <c r="P14" s="31"/>
      <c r="Q14" s="32"/>
      <c r="R14" s="31"/>
      <c r="S14" s="32"/>
    </row>
    <row r="15" spans="1:19" s="8" customFormat="1" ht="45" x14ac:dyDescent="0.35">
      <c r="A15" s="455"/>
      <c r="B15" s="54" t="s">
        <v>364</v>
      </c>
      <c r="D15" s="9" t="s">
        <v>689</v>
      </c>
      <c r="F15" s="9" t="s">
        <v>689</v>
      </c>
      <c r="G15" s="32"/>
      <c r="H15" s="9" t="s">
        <v>716</v>
      </c>
      <c r="I15" s="32"/>
      <c r="J15" s="441"/>
      <c r="K15" s="32"/>
      <c r="L15" s="31"/>
      <c r="M15" s="32"/>
      <c r="N15" s="31"/>
      <c r="O15" s="32"/>
      <c r="P15" s="31"/>
      <c r="Q15" s="32"/>
      <c r="R15" s="31"/>
      <c r="S15" s="32"/>
    </row>
    <row r="16" spans="1:19" s="8" customFormat="1" ht="60" x14ac:dyDescent="0.35">
      <c r="A16" s="455"/>
      <c r="B16" s="83" t="s">
        <v>362</v>
      </c>
      <c r="D16" s="9" t="s">
        <v>689</v>
      </c>
      <c r="F16" s="9" t="s">
        <v>689</v>
      </c>
      <c r="G16" s="32"/>
      <c r="H16" s="9" t="s">
        <v>716</v>
      </c>
      <c r="I16" s="32"/>
      <c r="J16" s="442"/>
      <c r="K16" s="32"/>
      <c r="L16" s="31"/>
      <c r="M16" s="32"/>
      <c r="N16" s="31"/>
      <c r="O16" s="32"/>
      <c r="P16" s="31"/>
      <c r="Q16" s="32"/>
      <c r="R16" s="31"/>
      <c r="S16" s="32"/>
    </row>
    <row r="17" spans="1:20" s="8" customFormat="1" x14ac:dyDescent="0.35">
      <c r="A17" s="84"/>
      <c r="B17" s="54"/>
      <c r="D17" s="24"/>
      <c r="F17" s="24"/>
      <c r="G17" s="32"/>
      <c r="H17" s="24"/>
      <c r="I17" s="32"/>
      <c r="K17" s="32"/>
      <c r="M17" s="32"/>
      <c r="O17" s="32"/>
      <c r="Q17" s="32"/>
      <c r="S17" s="32"/>
    </row>
    <row r="18" spans="1:20" s="8" customFormat="1" ht="45" x14ac:dyDescent="0.35">
      <c r="A18" s="438" t="s">
        <v>365</v>
      </c>
      <c r="B18" s="48" t="s">
        <v>358</v>
      </c>
      <c r="D18" s="9" t="s">
        <v>689</v>
      </c>
      <c r="F18" s="9" t="s">
        <v>689</v>
      </c>
      <c r="G18" s="30"/>
      <c r="H18" s="9" t="s">
        <v>689</v>
      </c>
      <c r="I18" s="30"/>
      <c r="J18" s="451"/>
      <c r="K18" s="30"/>
      <c r="L18" s="31"/>
      <c r="M18" s="30"/>
      <c r="N18" s="31"/>
      <c r="O18" s="30"/>
      <c r="P18" s="31"/>
      <c r="Q18" s="30"/>
      <c r="R18" s="31"/>
      <c r="S18" s="30"/>
    </row>
    <row r="19" spans="1:20" s="8" customFormat="1" ht="45" x14ac:dyDescent="0.35">
      <c r="A19" s="455"/>
      <c r="B19" s="54" t="s">
        <v>359</v>
      </c>
      <c r="D19" s="9" t="s">
        <v>689</v>
      </c>
      <c r="F19" s="9" t="s">
        <v>689</v>
      </c>
      <c r="G19" s="30"/>
      <c r="H19" s="9" t="s">
        <v>689</v>
      </c>
      <c r="I19" s="30"/>
      <c r="J19" s="500"/>
      <c r="K19" s="30"/>
      <c r="L19" s="31"/>
      <c r="M19" s="30"/>
      <c r="N19" s="31"/>
      <c r="O19" s="30"/>
      <c r="P19" s="31"/>
      <c r="Q19" s="30"/>
      <c r="R19" s="31"/>
      <c r="S19" s="30"/>
    </row>
    <row r="20" spans="1:20" s="8" customFormat="1" ht="60" x14ac:dyDescent="0.35">
      <c r="A20" s="455"/>
      <c r="B20" s="54" t="s">
        <v>360</v>
      </c>
      <c r="D20" s="9" t="s">
        <v>689</v>
      </c>
      <c r="F20" s="9" t="s">
        <v>689</v>
      </c>
      <c r="G20" s="30"/>
      <c r="H20" s="9" t="s">
        <v>689</v>
      </c>
      <c r="I20" s="32"/>
      <c r="J20" s="500"/>
      <c r="K20" s="32"/>
      <c r="L20" s="31"/>
      <c r="M20" s="32"/>
      <c r="N20" s="31"/>
      <c r="O20" s="32"/>
      <c r="P20" s="31"/>
      <c r="Q20" s="32"/>
      <c r="R20" s="31"/>
      <c r="S20" s="32"/>
    </row>
    <row r="21" spans="1:20" s="8" customFormat="1" ht="60" x14ac:dyDescent="0.35">
      <c r="A21" s="455"/>
      <c r="B21" s="54" t="s">
        <v>361</v>
      </c>
      <c r="D21" s="9" t="s">
        <v>689</v>
      </c>
      <c r="F21" s="9" t="s">
        <v>689</v>
      </c>
      <c r="G21" s="30"/>
      <c r="H21" s="9" t="s">
        <v>689</v>
      </c>
      <c r="I21" s="32"/>
      <c r="J21" s="500"/>
      <c r="K21" s="32"/>
      <c r="L21" s="31"/>
      <c r="M21" s="32"/>
      <c r="N21" s="31"/>
      <c r="O21" s="32"/>
      <c r="P21" s="31"/>
      <c r="Q21" s="32"/>
      <c r="R21" s="31"/>
      <c r="S21" s="32"/>
    </row>
    <row r="22" spans="1:20" s="8" customFormat="1" ht="60" x14ac:dyDescent="0.35">
      <c r="A22" s="455"/>
      <c r="B22" s="83" t="s">
        <v>362</v>
      </c>
      <c r="D22" s="9" t="s">
        <v>689</v>
      </c>
      <c r="F22" s="9" t="s">
        <v>689</v>
      </c>
      <c r="G22" s="30"/>
      <c r="H22" s="9" t="s">
        <v>689</v>
      </c>
      <c r="I22" s="32"/>
      <c r="J22" s="500"/>
      <c r="K22" s="32"/>
      <c r="L22" s="31"/>
      <c r="M22" s="32"/>
      <c r="N22" s="31"/>
      <c r="O22" s="32"/>
      <c r="P22" s="31"/>
      <c r="Q22" s="32"/>
      <c r="R22" s="31"/>
      <c r="S22" s="32"/>
    </row>
    <row r="23" spans="1:20" s="8" customFormat="1" ht="45" x14ac:dyDescent="0.35">
      <c r="A23" s="455"/>
      <c r="B23" s="54" t="s">
        <v>363</v>
      </c>
      <c r="D23" s="9" t="s">
        <v>689</v>
      </c>
      <c r="F23" s="9" t="s">
        <v>689</v>
      </c>
      <c r="G23" s="30"/>
      <c r="H23" s="9" t="s">
        <v>689</v>
      </c>
      <c r="I23" s="32"/>
      <c r="J23" s="500"/>
      <c r="K23" s="32"/>
      <c r="L23" s="31"/>
      <c r="M23" s="32"/>
      <c r="N23" s="31"/>
      <c r="O23" s="32"/>
      <c r="P23" s="31"/>
      <c r="Q23" s="32"/>
      <c r="R23" s="31"/>
      <c r="S23" s="32"/>
    </row>
    <row r="24" spans="1:20" s="8" customFormat="1" ht="45" x14ac:dyDescent="0.35">
      <c r="A24" s="455"/>
      <c r="B24" s="54" t="s">
        <v>364</v>
      </c>
      <c r="D24" s="9" t="s">
        <v>689</v>
      </c>
      <c r="F24" s="9" t="s">
        <v>689</v>
      </c>
      <c r="G24" s="30"/>
      <c r="H24" s="9" t="s">
        <v>689</v>
      </c>
      <c r="I24" s="32"/>
      <c r="J24" s="500"/>
      <c r="K24" s="32"/>
      <c r="L24" s="31"/>
      <c r="M24" s="32"/>
      <c r="N24" s="31"/>
      <c r="O24" s="32"/>
      <c r="P24" s="31"/>
      <c r="Q24" s="32"/>
      <c r="R24" s="31"/>
      <c r="S24" s="32"/>
    </row>
    <row r="25" spans="1:20" s="8" customFormat="1" ht="60" x14ac:dyDescent="0.35">
      <c r="A25" s="455"/>
      <c r="B25" s="83" t="s">
        <v>362</v>
      </c>
      <c r="D25" s="9" t="s">
        <v>689</v>
      </c>
      <c r="F25" s="9" t="s">
        <v>689</v>
      </c>
      <c r="G25" s="30"/>
      <c r="H25" s="9" t="s">
        <v>689</v>
      </c>
      <c r="I25" s="32"/>
      <c r="J25" s="501"/>
      <c r="K25" s="32"/>
      <c r="L25" s="31"/>
      <c r="M25" s="32"/>
      <c r="N25" s="31"/>
      <c r="O25" s="32"/>
      <c r="P25" s="31"/>
      <c r="Q25" s="32"/>
      <c r="R25" s="31"/>
      <c r="S25" s="32"/>
    </row>
    <row r="26" spans="1:20" s="34" customFormat="1" x14ac:dyDescent="0.35">
      <c r="A26" s="85"/>
      <c r="B26" s="54"/>
    </row>
    <row r="27" spans="1:20" s="34" customFormat="1" ht="75" x14ac:dyDescent="0.35">
      <c r="A27" s="85"/>
      <c r="B27" s="48" t="s">
        <v>366</v>
      </c>
      <c r="D27" s="9" t="s">
        <v>49</v>
      </c>
      <c r="E27" s="8"/>
      <c r="F27" s="9"/>
      <c r="G27" s="30"/>
      <c r="H27" s="70" t="s">
        <v>718</v>
      </c>
      <c r="I27" s="30"/>
      <c r="J27" s="451" t="s">
        <v>811</v>
      </c>
      <c r="K27" s="30"/>
      <c r="L27" s="31"/>
      <c r="M27" s="30"/>
      <c r="N27" s="31"/>
      <c r="O27" s="30"/>
      <c r="P27" s="31"/>
      <c r="Q27" s="30"/>
      <c r="R27" s="31"/>
      <c r="S27" s="30"/>
      <c r="T27" s="8"/>
    </row>
    <row r="28" spans="1:20" s="34" customFormat="1" ht="75" x14ac:dyDescent="0.35">
      <c r="A28" s="85"/>
      <c r="B28" s="48" t="s">
        <v>367</v>
      </c>
      <c r="D28" s="9" t="s">
        <v>689</v>
      </c>
      <c r="E28" s="8"/>
      <c r="F28" s="9" t="s">
        <v>689</v>
      </c>
      <c r="G28" s="30"/>
      <c r="H28" s="9" t="s">
        <v>689</v>
      </c>
      <c r="I28" s="30"/>
      <c r="J28" s="500"/>
      <c r="K28" s="30"/>
      <c r="L28" s="31"/>
      <c r="M28" s="30"/>
      <c r="N28" s="31"/>
      <c r="O28" s="30"/>
      <c r="P28" s="31"/>
      <c r="Q28" s="30"/>
      <c r="R28" s="31"/>
      <c r="S28" s="30"/>
      <c r="T28" s="8"/>
    </row>
    <row r="29" spans="1:20" s="34" customFormat="1" ht="105" x14ac:dyDescent="0.35">
      <c r="A29" s="85"/>
      <c r="B29" s="48" t="s">
        <v>368</v>
      </c>
      <c r="D29" s="9" t="s">
        <v>49</v>
      </c>
      <c r="E29" s="8"/>
      <c r="F29" s="9" t="s">
        <v>689</v>
      </c>
      <c r="G29" s="30"/>
      <c r="H29" s="9" t="s">
        <v>812</v>
      </c>
      <c r="I29" s="30"/>
      <c r="J29" s="501"/>
      <c r="K29" s="30"/>
      <c r="L29" s="31"/>
      <c r="M29" s="30"/>
      <c r="N29" s="31"/>
      <c r="O29" s="30"/>
      <c r="P29" s="31"/>
      <c r="Q29" s="30"/>
      <c r="R29" s="31"/>
      <c r="S29" s="30"/>
      <c r="T29" s="8"/>
    </row>
    <row r="30" spans="1:20" s="10" customFormat="1" x14ac:dyDescent="0.35">
      <c r="A30" s="86"/>
    </row>
  </sheetData>
  <mergeCells count="5">
    <mergeCell ref="A9:A16"/>
    <mergeCell ref="A18:A25"/>
    <mergeCell ref="J9:J16"/>
    <mergeCell ref="J18:J25"/>
    <mergeCell ref="J27:J29"/>
  </mergeCells>
  <pageMargins left="0.7" right="0.7" top="0.75" bottom="0.75" header="0.3" footer="0.3"/>
  <pageSetup paperSize="8"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S9"/>
  <sheetViews>
    <sheetView zoomScale="55" zoomScaleNormal="55" workbookViewId="0">
      <selection activeCell="B3" sqref="B3:D3"/>
    </sheetView>
  </sheetViews>
  <sheetFormatPr baseColWidth="10" defaultColWidth="10.5" defaultRowHeight="15.5" x14ac:dyDescent="0.35"/>
  <cols>
    <col min="1" max="1" width="13.5" customWidth="1"/>
    <col min="2" max="2" width="37" customWidth="1"/>
    <col min="3" max="3" width="2.83203125" customWidth="1"/>
    <col min="4" max="4" width="22" customWidth="1"/>
    <col min="5" max="5" width="2.83203125" customWidth="1"/>
    <col min="6" max="6" width="22" customWidth="1"/>
    <col min="7" max="7" width="2.83203125" customWidth="1"/>
    <col min="8" max="8" width="22" customWidth="1"/>
    <col min="9" max="9" width="2.832031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 x14ac:dyDescent="0.6">
      <c r="A1" s="1" t="s">
        <v>369</v>
      </c>
    </row>
    <row r="3" spans="1:19" s="32" customFormat="1" ht="120" x14ac:dyDescent="0.35">
      <c r="A3" s="207" t="s">
        <v>370</v>
      </c>
      <c r="B3" s="51" t="s">
        <v>371</v>
      </c>
      <c r="D3" s="9" t="s">
        <v>703</v>
      </c>
      <c r="F3" s="52"/>
      <c r="H3" s="52"/>
      <c r="J3" s="43"/>
      <c r="L3" s="31"/>
      <c r="N3" s="31"/>
      <c r="P3" s="31"/>
      <c r="R3" s="31"/>
    </row>
    <row r="4" spans="1:19" s="30" customFormat="1" ht="19" x14ac:dyDescent="0.35">
      <c r="A4" s="50"/>
      <c r="B4" s="41"/>
      <c r="D4" s="41"/>
      <c r="F4" s="41"/>
      <c r="H4" s="41"/>
      <c r="J4" s="42"/>
      <c r="L4" s="42"/>
    </row>
    <row r="5" spans="1:19" s="47" customFormat="1" ht="133" x14ac:dyDescent="0.35">
      <c r="A5" s="45"/>
      <c r="B5" s="46" t="s">
        <v>80</v>
      </c>
      <c r="D5" s="89" t="s">
        <v>81</v>
      </c>
      <c r="E5" s="39"/>
      <c r="F5" s="89" t="s">
        <v>82</v>
      </c>
      <c r="G5" s="39"/>
      <c r="H5" s="89" t="s">
        <v>83</v>
      </c>
      <c r="J5" s="40" t="s">
        <v>84</v>
      </c>
      <c r="K5" s="39"/>
      <c r="L5" s="40" t="s">
        <v>85</v>
      </c>
      <c r="M5" s="39"/>
      <c r="N5" s="40" t="s">
        <v>86</v>
      </c>
      <c r="O5" s="39"/>
      <c r="P5" s="40" t="s">
        <v>87</v>
      </c>
      <c r="Q5" s="39"/>
      <c r="R5" s="40" t="s">
        <v>88</v>
      </c>
      <c r="S5" s="39"/>
    </row>
    <row r="6" spans="1:19" s="30" customFormat="1" ht="19" x14ac:dyDescent="0.35">
      <c r="A6" s="50"/>
      <c r="B6" s="41"/>
      <c r="D6" s="41"/>
      <c r="F6" s="41"/>
      <c r="H6" s="41"/>
      <c r="J6" s="42"/>
      <c r="L6" s="42"/>
      <c r="N6" s="42"/>
      <c r="P6" s="42"/>
      <c r="R6" s="42"/>
    </row>
    <row r="7" spans="1:19" s="8" customFormat="1" ht="75" x14ac:dyDescent="0.35">
      <c r="A7" s="13"/>
      <c r="B7" s="48" t="s">
        <v>372</v>
      </c>
      <c r="D7" s="9" t="s">
        <v>690</v>
      </c>
      <c r="F7" s="404"/>
      <c r="G7" s="30"/>
      <c r="H7" s="9" t="s">
        <v>813</v>
      </c>
      <c r="I7" s="30"/>
      <c r="J7" s="440"/>
      <c r="K7" s="30"/>
      <c r="L7" s="31"/>
      <c r="M7" s="30"/>
      <c r="N7" s="31"/>
      <c r="O7" s="30"/>
      <c r="P7" s="31"/>
      <c r="Q7" s="30"/>
      <c r="R7" s="31"/>
      <c r="S7" s="30"/>
    </row>
    <row r="8" spans="1:19" s="8" customFormat="1" ht="45" x14ac:dyDescent="0.35">
      <c r="A8" s="13"/>
      <c r="B8" s="48" t="s">
        <v>373</v>
      </c>
      <c r="D8" s="9" t="s">
        <v>690</v>
      </c>
      <c r="F8" s="404" t="s">
        <v>723</v>
      </c>
      <c r="G8" s="32"/>
      <c r="H8" s="9" t="s">
        <v>814</v>
      </c>
      <c r="I8" s="32"/>
      <c r="J8" s="441"/>
      <c r="K8" s="32"/>
      <c r="L8" s="31"/>
      <c r="M8" s="32"/>
      <c r="N8" s="31"/>
      <c r="O8" s="32"/>
      <c r="P8" s="31"/>
      <c r="Q8" s="32"/>
      <c r="R8" s="31"/>
      <c r="S8" s="32"/>
    </row>
    <row r="9" spans="1:19" s="11" customFormat="1" ht="60" x14ac:dyDescent="0.35">
      <c r="A9" s="14"/>
      <c r="B9" s="53" t="s">
        <v>374</v>
      </c>
      <c r="D9" s="9" t="s">
        <v>692</v>
      </c>
      <c r="F9" s="404" t="s">
        <v>722</v>
      </c>
      <c r="G9" s="44"/>
      <c r="H9" s="12" t="str">
        <f>IF(F9=[2]Lists!$K$4,"&lt; Input URL to data source &gt;",IF(F9=[2]Lists!$K$5,"&lt; Reference section in EITI Report or URL &gt;",IF(F9=[2]Lists!$K$6,"&lt; Reference evidence of non-applicability &gt;","")))</f>
        <v/>
      </c>
      <c r="I9" s="44"/>
      <c r="J9" s="502"/>
      <c r="K9" s="44"/>
      <c r="L9" s="33"/>
      <c r="M9" s="44"/>
      <c r="N9" s="33"/>
      <c r="O9" s="44"/>
      <c r="P9" s="33"/>
      <c r="Q9" s="44"/>
      <c r="R9" s="33"/>
      <c r="S9" s="44"/>
    </row>
  </sheetData>
  <mergeCells count="1">
    <mergeCell ref="J7:J9"/>
  </mergeCells>
  <hyperlinks>
    <hyperlink ref="F9" r:id="rId1" xr:uid="{6F5056D2-002C-4914-945C-77E51ED31C3D}"/>
  </hyperlinks>
  <pageMargins left="0.7" right="0.7" top="0.75" bottom="0.75" header="0.3" footer="0.3"/>
  <pageSetup paperSize="8" orientation="landscape"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S23"/>
  <sheetViews>
    <sheetView topLeftCell="A16" zoomScale="60" zoomScaleNormal="60" workbookViewId="0">
      <selection activeCell="J19" sqref="J19:J22"/>
    </sheetView>
  </sheetViews>
  <sheetFormatPr baseColWidth="10" defaultColWidth="10.5" defaultRowHeight="15.5" x14ac:dyDescent="0.35"/>
  <cols>
    <col min="1" max="1" width="15.5" customWidth="1"/>
    <col min="2" max="2" width="41.5" customWidth="1"/>
    <col min="3" max="3" width="3" customWidth="1"/>
    <col min="4" max="4" width="23.5" customWidth="1"/>
    <col min="5" max="5" width="3" customWidth="1"/>
    <col min="6" max="6" width="23.5" customWidth="1"/>
    <col min="7" max="7" width="3" customWidth="1"/>
    <col min="8" max="8" width="23.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6" x14ac:dyDescent="0.6">
      <c r="A1" s="1" t="s">
        <v>375</v>
      </c>
    </row>
    <row r="3" spans="1:19" s="32" customFormat="1" ht="135" x14ac:dyDescent="0.35">
      <c r="A3" s="207" t="s">
        <v>376</v>
      </c>
      <c r="B3" s="51" t="s">
        <v>377</v>
      </c>
      <c r="D3" s="9" t="s">
        <v>749</v>
      </c>
      <c r="F3" s="52"/>
      <c r="H3" s="52"/>
      <c r="J3" s="43"/>
      <c r="L3" s="31"/>
      <c r="N3" s="31"/>
      <c r="P3" s="31"/>
      <c r="R3" s="31"/>
    </row>
    <row r="4" spans="1:19" s="30" customFormat="1" ht="19" x14ac:dyDescent="0.35">
      <c r="A4" s="50"/>
      <c r="B4" s="41"/>
      <c r="D4" s="41"/>
      <c r="F4" s="41"/>
      <c r="H4" s="41"/>
      <c r="J4" s="42"/>
      <c r="L4" s="42"/>
    </row>
    <row r="5" spans="1:19" s="47" customFormat="1" ht="133" x14ac:dyDescent="0.35">
      <c r="A5" s="45"/>
      <c r="B5" s="46" t="s">
        <v>80</v>
      </c>
      <c r="D5" s="89" t="s">
        <v>81</v>
      </c>
      <c r="E5" s="39"/>
      <c r="F5" s="89" t="s">
        <v>82</v>
      </c>
      <c r="G5" s="39"/>
      <c r="H5" s="89" t="s">
        <v>83</v>
      </c>
      <c r="J5" s="40" t="s">
        <v>84</v>
      </c>
      <c r="K5" s="39"/>
      <c r="L5" s="40" t="s">
        <v>85</v>
      </c>
      <c r="M5" s="39"/>
      <c r="N5" s="40" t="s">
        <v>86</v>
      </c>
      <c r="O5" s="39"/>
      <c r="P5" s="40" t="s">
        <v>87</v>
      </c>
      <c r="Q5" s="39"/>
      <c r="R5" s="40" t="s">
        <v>88</v>
      </c>
      <c r="S5" s="39"/>
    </row>
    <row r="6" spans="1:19" s="30" customFormat="1" ht="19" x14ac:dyDescent="0.35">
      <c r="A6" s="50"/>
      <c r="B6" s="41"/>
      <c r="D6" s="41"/>
      <c r="F6" s="41"/>
      <c r="H6" s="41"/>
      <c r="J6" s="42"/>
      <c r="L6" s="42"/>
      <c r="N6" s="42"/>
      <c r="P6" s="42"/>
      <c r="R6" s="42"/>
    </row>
    <row r="7" spans="1:19" s="32" customFormat="1" ht="30" x14ac:dyDescent="0.35">
      <c r="A7" s="207" t="s">
        <v>104</v>
      </c>
      <c r="B7" s="51" t="s">
        <v>378</v>
      </c>
      <c r="D7" s="9" t="s">
        <v>49</v>
      </c>
      <c r="F7" s="52"/>
      <c r="H7" s="52"/>
      <c r="J7" s="43"/>
      <c r="L7" s="31"/>
      <c r="M7" s="30"/>
      <c r="N7" s="31"/>
      <c r="O7" s="30"/>
      <c r="P7" s="31"/>
      <c r="Q7" s="30"/>
      <c r="R7" s="31"/>
    </row>
    <row r="8" spans="1:19" s="30" customFormat="1" ht="19" x14ac:dyDescent="0.35">
      <c r="A8" s="50"/>
      <c r="B8" s="41"/>
      <c r="D8" s="41"/>
      <c r="F8" s="41"/>
      <c r="H8" s="41"/>
      <c r="J8" s="42"/>
      <c r="L8" s="42"/>
      <c r="N8" s="42"/>
      <c r="P8" s="42"/>
      <c r="R8" s="42"/>
    </row>
    <row r="9" spans="1:19" s="8" customFormat="1" ht="30" x14ac:dyDescent="0.35">
      <c r="A9" s="503" t="s">
        <v>379</v>
      </c>
      <c r="B9" s="48" t="s">
        <v>380</v>
      </c>
      <c r="D9" s="9" t="s">
        <v>247</v>
      </c>
      <c r="F9" s="9" t="str">
        <f>IF(D9=[2]Lists!$K$4,"&lt; Input URL to data source &gt;",IF(D9=[2]Lists!$K$5,"&lt; Reference section in EITI Report or URL &gt;",IF(D9=[2]Lists!$K$6,"&lt; Reference evidence of non-applicability &gt;","")))</f>
        <v/>
      </c>
      <c r="G9" s="30"/>
      <c r="H9" s="9" t="s">
        <v>815</v>
      </c>
      <c r="I9" s="30"/>
      <c r="J9" s="451" t="s">
        <v>826</v>
      </c>
      <c r="K9" s="30"/>
      <c r="L9" s="31"/>
      <c r="M9" s="30"/>
      <c r="N9" s="31"/>
      <c r="O9" s="30"/>
      <c r="P9" s="31"/>
      <c r="Q9" s="30"/>
      <c r="R9" s="31"/>
      <c r="S9" s="30"/>
    </row>
    <row r="10" spans="1:19" s="8" customFormat="1" ht="45" x14ac:dyDescent="0.35">
      <c r="A10" s="504"/>
      <c r="B10" s="54" t="s">
        <v>381</v>
      </c>
      <c r="D10" s="9" t="s">
        <v>247</v>
      </c>
      <c r="F10" s="402" t="s">
        <v>816</v>
      </c>
      <c r="G10" s="32"/>
      <c r="H10" s="9" t="s">
        <v>815</v>
      </c>
      <c r="I10" s="32"/>
      <c r="J10" s="500"/>
      <c r="K10" s="32"/>
      <c r="L10" s="31"/>
      <c r="M10" s="32"/>
      <c r="N10" s="31"/>
      <c r="O10" s="32"/>
      <c r="P10" s="31"/>
      <c r="Q10" s="32"/>
      <c r="R10" s="31"/>
      <c r="S10" s="32"/>
    </row>
    <row r="11" spans="1:19" s="8" customFormat="1" ht="45" x14ac:dyDescent="0.35">
      <c r="A11" s="504"/>
      <c r="B11" s="54" t="s">
        <v>382</v>
      </c>
      <c r="D11" s="9" t="s">
        <v>247</v>
      </c>
      <c r="F11" s="402" t="s">
        <v>816</v>
      </c>
      <c r="G11" s="32"/>
      <c r="H11" s="9" t="s">
        <v>815</v>
      </c>
      <c r="I11" s="30"/>
      <c r="J11" s="500"/>
      <c r="K11" s="30"/>
      <c r="L11" s="31"/>
      <c r="M11" s="30"/>
      <c r="N11" s="31"/>
      <c r="O11" s="30"/>
      <c r="P11" s="31"/>
      <c r="Q11" s="30"/>
      <c r="R11" s="31"/>
      <c r="S11" s="30"/>
    </row>
    <row r="12" spans="1:19" s="8" customFormat="1" ht="135" x14ac:dyDescent="0.35">
      <c r="A12" s="504"/>
      <c r="B12" s="54" t="s">
        <v>383</v>
      </c>
      <c r="D12" s="9" t="s">
        <v>247</v>
      </c>
      <c r="F12" s="402" t="s">
        <v>689</v>
      </c>
      <c r="G12" s="32"/>
      <c r="H12" s="402" t="s">
        <v>817</v>
      </c>
      <c r="I12" s="30"/>
      <c r="J12" s="500"/>
      <c r="K12" s="30"/>
      <c r="L12" s="31"/>
      <c r="M12" s="30"/>
      <c r="N12" s="31"/>
      <c r="O12" s="30"/>
      <c r="P12" s="31"/>
      <c r="Q12" s="30"/>
      <c r="R12" s="31"/>
      <c r="S12" s="30"/>
    </row>
    <row r="13" spans="1:19" s="8" customFormat="1" ht="60" x14ac:dyDescent="0.35">
      <c r="A13" s="504"/>
      <c r="B13" s="54" t="s">
        <v>384</v>
      </c>
      <c r="D13" s="9" t="s">
        <v>247</v>
      </c>
      <c r="F13" s="402" t="s">
        <v>689</v>
      </c>
      <c r="G13" s="32"/>
      <c r="H13" s="402" t="s">
        <v>718</v>
      </c>
      <c r="I13" s="34"/>
      <c r="J13" s="500"/>
      <c r="K13" s="34"/>
      <c r="L13" s="31"/>
      <c r="M13" s="34"/>
      <c r="N13" s="31"/>
      <c r="O13" s="34"/>
      <c r="P13" s="31"/>
      <c r="Q13" s="34"/>
      <c r="R13" s="31"/>
      <c r="S13" s="34"/>
    </row>
    <row r="14" spans="1:19" s="8" customFormat="1" ht="30" x14ac:dyDescent="0.35">
      <c r="A14" s="504"/>
      <c r="B14" s="48" t="s">
        <v>385</v>
      </c>
      <c r="D14" s="9" t="s">
        <v>730</v>
      </c>
      <c r="F14" s="9" t="str">
        <f>IF(D14=[2]Lists!$K$4,"&lt; Input URL to data source &gt;",IF(D14=[2]Lists!$K$5,"&lt; Reference section in EITI Report or URL &gt;",IF(D14=[2]Lists!$K$6,"&lt; Reference evidence of non-applicability &gt;","")))</f>
        <v/>
      </c>
      <c r="G14" s="30"/>
      <c r="H14" s="9" t="s">
        <v>815</v>
      </c>
      <c r="I14" s="32"/>
      <c r="J14" s="500"/>
      <c r="K14" s="32"/>
      <c r="L14" s="31"/>
      <c r="M14" s="32"/>
      <c r="N14" s="31"/>
      <c r="O14" s="32"/>
      <c r="P14" s="31"/>
      <c r="Q14" s="32"/>
      <c r="R14" s="31"/>
      <c r="S14" s="32"/>
    </row>
    <row r="15" spans="1:19" s="8" customFormat="1" ht="45" x14ac:dyDescent="0.35">
      <c r="A15" s="504"/>
      <c r="B15" s="54" t="s">
        <v>386</v>
      </c>
      <c r="D15" s="415">
        <v>10.606767487000001</v>
      </c>
      <c r="F15" s="402" t="s">
        <v>816</v>
      </c>
      <c r="G15" s="32"/>
      <c r="H15" s="9" t="s">
        <v>815</v>
      </c>
      <c r="I15" s="30"/>
      <c r="J15" s="500"/>
      <c r="K15" s="30"/>
      <c r="L15" s="31"/>
      <c r="M15" s="30"/>
      <c r="N15" s="31"/>
      <c r="O15" s="30"/>
      <c r="P15" s="31"/>
      <c r="Q15" s="30"/>
      <c r="R15" s="31"/>
      <c r="S15" s="30"/>
    </row>
    <row r="16" spans="1:19" s="8" customFormat="1" ht="45" x14ac:dyDescent="0.35">
      <c r="A16" s="504"/>
      <c r="B16" s="54" t="s">
        <v>387</v>
      </c>
      <c r="D16" s="415">
        <v>78.891655563</v>
      </c>
      <c r="F16" s="402" t="s">
        <v>816</v>
      </c>
      <c r="G16" s="32"/>
      <c r="H16" s="9" t="s">
        <v>815</v>
      </c>
      <c r="I16" s="34"/>
      <c r="J16" s="500"/>
      <c r="K16" s="34"/>
      <c r="L16" s="31"/>
      <c r="M16" s="34"/>
      <c r="N16" s="31"/>
      <c r="O16" s="34"/>
      <c r="P16" s="31"/>
      <c r="Q16" s="34"/>
      <c r="R16" s="31"/>
      <c r="S16" s="34"/>
    </row>
    <row r="17" spans="1:19" s="8" customFormat="1" ht="135" x14ac:dyDescent="0.35">
      <c r="A17" s="505"/>
      <c r="B17" s="54" t="s">
        <v>388</v>
      </c>
      <c r="D17" s="402" t="s">
        <v>49</v>
      </c>
      <c r="F17" s="402" t="s">
        <v>689</v>
      </c>
      <c r="G17" s="32"/>
      <c r="H17" s="402" t="s">
        <v>817</v>
      </c>
      <c r="I17" s="30"/>
      <c r="J17" s="500"/>
      <c r="K17" s="30"/>
      <c r="L17" s="31"/>
      <c r="M17" s="30"/>
      <c r="N17" s="31"/>
      <c r="O17" s="30"/>
      <c r="P17" s="31"/>
      <c r="Q17" s="30"/>
      <c r="R17" s="31"/>
      <c r="S17" s="30"/>
    </row>
    <row r="18" spans="1:19" s="8" customFormat="1" ht="60" x14ac:dyDescent="0.35">
      <c r="A18" s="211"/>
      <c r="B18" s="54" t="s">
        <v>384</v>
      </c>
      <c r="D18" s="402" t="s">
        <v>49</v>
      </c>
      <c r="F18" s="402" t="s">
        <v>689</v>
      </c>
      <c r="G18" s="32"/>
      <c r="H18" s="402" t="s">
        <v>718</v>
      </c>
      <c r="I18" s="34"/>
      <c r="J18" s="501"/>
      <c r="K18" s="34"/>
      <c r="L18" s="31"/>
      <c r="M18" s="34"/>
      <c r="N18" s="31"/>
      <c r="O18" s="34"/>
      <c r="P18" s="31"/>
      <c r="Q18" s="34"/>
      <c r="R18" s="31"/>
      <c r="S18" s="34"/>
    </row>
    <row r="19" spans="1:19" s="8" customFormat="1" ht="30" x14ac:dyDescent="0.35">
      <c r="A19" s="503" t="s">
        <v>389</v>
      </c>
      <c r="B19" s="48" t="s">
        <v>390</v>
      </c>
      <c r="D19" s="9" t="s">
        <v>690</v>
      </c>
      <c r="F19" s="9" t="str">
        <f>IF(D19=[2]Lists!$K$4,"&lt; Input URL to data source &gt;",IF(D19=[2]Lists!$K$5,"&lt; Reference section in EITI Report or URL &gt;",IF(D19=[2]Lists!$K$6,"&lt; Reference evidence of non-applicability &gt;","")))</f>
        <v/>
      </c>
      <c r="G19" s="34"/>
      <c r="H19" s="9" t="s">
        <v>818</v>
      </c>
      <c r="I19" s="34"/>
      <c r="J19" s="451"/>
      <c r="K19" s="34"/>
      <c r="L19" s="31"/>
      <c r="M19" s="34"/>
      <c r="N19" s="31"/>
      <c r="O19" s="34"/>
      <c r="P19" s="31"/>
      <c r="Q19" s="34"/>
      <c r="R19" s="31"/>
      <c r="S19" s="34"/>
    </row>
    <row r="20" spans="1:19" s="8" customFormat="1" ht="30" x14ac:dyDescent="0.35">
      <c r="A20" s="504"/>
      <c r="B20" s="54" t="s">
        <v>391</v>
      </c>
      <c r="D20" s="415">
        <v>6.0156925000000001</v>
      </c>
      <c r="F20" s="9" t="s">
        <v>816</v>
      </c>
      <c r="G20" s="34"/>
      <c r="H20" s="9" t="s">
        <v>818</v>
      </c>
      <c r="I20" s="34"/>
      <c r="J20" s="441"/>
      <c r="K20" s="34"/>
      <c r="L20" s="31"/>
      <c r="M20" s="34"/>
      <c r="N20" s="31"/>
      <c r="O20" s="34"/>
      <c r="P20" s="31"/>
      <c r="Q20" s="34"/>
      <c r="R20" s="31"/>
      <c r="S20" s="34"/>
    </row>
    <row r="21" spans="1:19" s="8" customFormat="1" ht="30" x14ac:dyDescent="0.35">
      <c r="A21" s="504"/>
      <c r="B21" s="54" t="s">
        <v>392</v>
      </c>
      <c r="D21" s="402" t="s">
        <v>689</v>
      </c>
      <c r="F21" s="9"/>
      <c r="G21" s="34"/>
      <c r="H21" s="9"/>
      <c r="I21" s="34"/>
      <c r="J21" s="441"/>
      <c r="K21" s="34"/>
      <c r="L21" s="31"/>
      <c r="M21" s="34"/>
      <c r="N21" s="31"/>
      <c r="O21" s="34"/>
      <c r="P21" s="31"/>
      <c r="Q21" s="34"/>
      <c r="R21" s="31"/>
      <c r="S21" s="34"/>
    </row>
    <row r="22" spans="1:19" s="8" customFormat="1" ht="75" x14ac:dyDescent="0.35">
      <c r="A22" s="505"/>
      <c r="B22" s="54" t="s">
        <v>393</v>
      </c>
      <c r="D22" s="9" t="s">
        <v>49</v>
      </c>
      <c r="F22" s="9" t="s">
        <v>689</v>
      </c>
      <c r="G22" s="34"/>
      <c r="H22" s="70" t="s">
        <v>718</v>
      </c>
      <c r="I22" s="34"/>
      <c r="J22" s="442"/>
      <c r="K22" s="34"/>
      <c r="L22" s="31"/>
      <c r="M22" s="34"/>
      <c r="N22" s="31"/>
      <c r="O22" s="34"/>
      <c r="P22" s="31"/>
      <c r="Q22" s="34"/>
      <c r="R22" s="31"/>
      <c r="S22" s="34"/>
    </row>
    <row r="23" spans="1:19" s="10" customFormat="1" x14ac:dyDescent="0.35">
      <c r="A23" s="55"/>
    </row>
  </sheetData>
  <mergeCells count="4">
    <mergeCell ref="A9:A17"/>
    <mergeCell ref="A19:A22"/>
    <mergeCell ref="J9:J18"/>
    <mergeCell ref="J19:J22"/>
  </mergeCells>
  <pageMargins left="0.7" right="0.7" top="0.75" bottom="0.75" header="0.3" footer="0.3"/>
  <pageSetup paperSize="8"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S19"/>
  <sheetViews>
    <sheetView topLeftCell="A16" zoomScale="60" zoomScaleNormal="60" workbookViewId="0">
      <selection activeCell="B3" sqref="B3:D3"/>
    </sheetView>
  </sheetViews>
  <sheetFormatPr baseColWidth="10" defaultColWidth="10.5" defaultRowHeight="15.5" x14ac:dyDescent="0.35"/>
  <cols>
    <col min="1" max="1" width="15" customWidth="1"/>
    <col min="2" max="2" width="35" customWidth="1"/>
    <col min="3" max="3" width="3" customWidth="1"/>
    <col min="4" max="4" width="25" customWidth="1"/>
    <col min="5" max="5" width="3" customWidth="1"/>
    <col min="6" max="6" width="25" customWidth="1"/>
    <col min="7" max="7" width="3" customWidth="1"/>
    <col min="8" max="8" width="2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4" t="s">
        <v>394</v>
      </c>
    </row>
    <row r="3" spans="1:19" s="32" customFormat="1" ht="120" x14ac:dyDescent="0.35">
      <c r="A3" s="207" t="s">
        <v>395</v>
      </c>
      <c r="B3" s="51" t="s">
        <v>396</v>
      </c>
      <c r="D3" s="9" t="s">
        <v>749</v>
      </c>
      <c r="F3" s="52"/>
      <c r="H3" s="52"/>
      <c r="J3" s="43"/>
      <c r="L3" s="31"/>
      <c r="N3" s="31"/>
      <c r="P3" s="31"/>
      <c r="R3" s="31"/>
    </row>
    <row r="4" spans="1:19" s="30" customFormat="1" ht="19" x14ac:dyDescent="0.35">
      <c r="A4" s="50"/>
      <c r="B4" s="41"/>
      <c r="D4" s="41"/>
      <c r="F4" s="41"/>
      <c r="H4" s="41"/>
      <c r="J4" s="42"/>
      <c r="L4" s="42"/>
    </row>
    <row r="5" spans="1:19" s="47" customFormat="1" ht="133" x14ac:dyDescent="0.35">
      <c r="A5" s="45"/>
      <c r="B5" s="46" t="s">
        <v>80</v>
      </c>
      <c r="D5" s="89" t="s">
        <v>81</v>
      </c>
      <c r="E5" s="39"/>
      <c r="F5" s="89" t="s">
        <v>82</v>
      </c>
      <c r="G5" s="39"/>
      <c r="H5" s="89" t="s">
        <v>83</v>
      </c>
      <c r="J5" s="40" t="s">
        <v>84</v>
      </c>
      <c r="K5" s="39"/>
      <c r="L5" s="40" t="s">
        <v>85</v>
      </c>
      <c r="M5" s="39"/>
      <c r="N5" s="40" t="s">
        <v>86</v>
      </c>
      <c r="O5" s="39"/>
      <c r="P5" s="40" t="s">
        <v>87</v>
      </c>
      <c r="Q5" s="39"/>
      <c r="R5" s="40" t="s">
        <v>88</v>
      </c>
      <c r="S5" s="39"/>
    </row>
    <row r="6" spans="1:19" s="30" customFormat="1" ht="19" x14ac:dyDescent="0.35">
      <c r="A6" s="50"/>
      <c r="B6" s="41"/>
      <c r="D6" s="41"/>
      <c r="F6" s="41"/>
      <c r="H6" s="41"/>
      <c r="J6" s="42"/>
      <c r="L6" s="42"/>
      <c r="N6" s="42"/>
      <c r="P6" s="42"/>
      <c r="R6" s="42"/>
    </row>
    <row r="7" spans="1:19" s="32" customFormat="1" ht="30" x14ac:dyDescent="0.35">
      <c r="A7" s="207" t="s">
        <v>104</v>
      </c>
      <c r="B7" s="51" t="s">
        <v>397</v>
      </c>
      <c r="D7" s="9" t="s">
        <v>49</v>
      </c>
      <c r="F7" s="52"/>
      <c r="H7" s="52"/>
      <c r="J7" s="43"/>
    </row>
    <row r="8" spans="1:19" s="30" customFormat="1" ht="19" x14ac:dyDescent="0.35">
      <c r="A8" s="50"/>
      <c r="B8" s="41"/>
      <c r="D8" s="41"/>
      <c r="F8" s="41"/>
      <c r="H8" s="41"/>
      <c r="J8" s="42"/>
      <c r="L8" s="42"/>
      <c r="N8" s="42"/>
      <c r="P8" s="42"/>
      <c r="R8" s="42"/>
    </row>
    <row r="9" spans="1:19" s="8" customFormat="1" ht="60" x14ac:dyDescent="0.35">
      <c r="A9" s="438" t="s">
        <v>398</v>
      </c>
      <c r="B9" s="48" t="s">
        <v>399</v>
      </c>
      <c r="D9" s="9" t="s">
        <v>690</v>
      </c>
      <c r="F9" s="9" t="str">
        <f>IF(D9=[2]Lists!$K$4,"&lt; Input URL to data source &gt;",IF(D9=[2]Lists!$K$5,"&lt; Reference section in EITI Report or URL &gt;",IF(D9=[2]Lists!$K$6,"&lt; Reference evidence of non-applicability &gt;","")))</f>
        <v/>
      </c>
      <c r="G9" s="30"/>
      <c r="H9" s="9" t="str">
        <f>IF(F9=[2]Lists!$K$4,"&lt; Input URL to data source &gt;",IF(F9=[2]Lists!$K$5,"&lt; Reference section in EITI Report or URL &gt;",IF(F9=[2]Lists!$K$6,"&lt; Reference evidence of non-applicability &gt;","")))</f>
        <v/>
      </c>
      <c r="I9" s="30"/>
      <c r="J9" s="440"/>
      <c r="K9" s="30"/>
      <c r="L9" s="31"/>
      <c r="M9" s="30"/>
      <c r="N9" s="31"/>
      <c r="O9" s="30"/>
      <c r="P9" s="31"/>
      <c r="Q9" s="30"/>
      <c r="R9" s="31"/>
      <c r="S9" s="30"/>
    </row>
    <row r="10" spans="1:19" s="8" customFormat="1" ht="45" x14ac:dyDescent="0.35">
      <c r="A10" s="455"/>
      <c r="B10" s="54" t="s">
        <v>400</v>
      </c>
      <c r="D10" s="415">
        <v>21.264833837000001</v>
      </c>
      <c r="F10" s="9" t="s">
        <v>816</v>
      </c>
      <c r="G10" s="32"/>
      <c r="H10" s="9" t="s">
        <v>819</v>
      </c>
      <c r="I10" s="32"/>
      <c r="J10" s="441"/>
      <c r="K10" s="32"/>
      <c r="L10" s="31"/>
      <c r="M10" s="32"/>
      <c r="N10" s="31"/>
      <c r="O10" s="32"/>
      <c r="P10" s="31"/>
      <c r="Q10" s="32"/>
      <c r="R10" s="31"/>
      <c r="S10" s="32"/>
    </row>
    <row r="11" spans="1:19" s="8" customFormat="1" ht="75" x14ac:dyDescent="0.35">
      <c r="A11" s="455"/>
      <c r="B11" s="54" t="s">
        <v>401</v>
      </c>
      <c r="D11" s="9" t="s">
        <v>49</v>
      </c>
      <c r="F11" s="9" t="s">
        <v>689</v>
      </c>
      <c r="G11" s="32"/>
      <c r="H11" s="9" t="s">
        <v>819</v>
      </c>
      <c r="I11" s="32"/>
      <c r="J11" s="441"/>
      <c r="K11" s="32"/>
      <c r="L11" s="31"/>
      <c r="M11" s="32"/>
      <c r="N11" s="31"/>
      <c r="O11" s="32"/>
      <c r="P11" s="31"/>
      <c r="Q11" s="32"/>
      <c r="R11" s="31"/>
      <c r="S11" s="32"/>
    </row>
    <row r="12" spans="1:19" s="8" customFormat="1" ht="45" x14ac:dyDescent="0.35">
      <c r="A12" s="455"/>
      <c r="B12" s="54" t="s">
        <v>402</v>
      </c>
      <c r="D12" s="9" t="s">
        <v>49</v>
      </c>
      <c r="F12" s="9" t="s">
        <v>689</v>
      </c>
      <c r="G12" s="32"/>
      <c r="H12" s="9" t="s">
        <v>819</v>
      </c>
      <c r="I12" s="32"/>
      <c r="J12" s="441"/>
      <c r="K12" s="32"/>
      <c r="L12" s="31"/>
      <c r="M12" s="32"/>
      <c r="N12" s="31"/>
      <c r="O12" s="32"/>
      <c r="P12" s="31"/>
      <c r="Q12" s="32"/>
      <c r="R12" s="31"/>
      <c r="S12" s="32"/>
    </row>
    <row r="13" spans="1:19" s="8" customFormat="1" ht="87" customHeight="1" x14ac:dyDescent="0.35">
      <c r="A13" s="455"/>
      <c r="B13" s="54" t="s">
        <v>403</v>
      </c>
      <c r="D13" s="9" t="s">
        <v>49</v>
      </c>
      <c r="F13" s="9" t="s">
        <v>689</v>
      </c>
      <c r="G13" s="32"/>
      <c r="H13" s="70" t="s">
        <v>718</v>
      </c>
      <c r="I13" s="32"/>
      <c r="J13" s="442"/>
      <c r="K13" s="32"/>
      <c r="L13" s="31"/>
      <c r="M13" s="32"/>
      <c r="N13" s="31"/>
      <c r="O13" s="32"/>
      <c r="P13" s="31"/>
      <c r="Q13" s="32"/>
      <c r="R13" s="31"/>
      <c r="S13" s="32"/>
    </row>
    <row r="14" spans="1:19" s="34" customFormat="1" x14ac:dyDescent="0.35">
      <c r="A14" s="75"/>
    </row>
    <row r="15" spans="1:19" s="8" customFormat="1" ht="60" x14ac:dyDescent="0.35">
      <c r="A15" s="438" t="s">
        <v>404</v>
      </c>
      <c r="B15" s="48" t="s">
        <v>399</v>
      </c>
      <c r="D15" s="9" t="s">
        <v>689</v>
      </c>
      <c r="F15" s="9" t="s">
        <v>689</v>
      </c>
      <c r="G15" s="30"/>
      <c r="H15" s="9" t="s">
        <v>689</v>
      </c>
      <c r="I15" s="30"/>
      <c r="J15" s="440"/>
      <c r="K15" s="30"/>
      <c r="L15" s="31"/>
      <c r="M15" s="30"/>
      <c r="N15" s="31"/>
      <c r="O15" s="30"/>
      <c r="P15" s="31"/>
      <c r="Q15" s="30"/>
      <c r="R15" s="31"/>
      <c r="S15" s="30"/>
    </row>
    <row r="16" spans="1:19" s="8" customFormat="1" ht="45" x14ac:dyDescent="0.35">
      <c r="A16" s="455"/>
      <c r="B16" s="54" t="s">
        <v>400</v>
      </c>
      <c r="D16" s="9" t="s">
        <v>689</v>
      </c>
      <c r="F16" s="9" t="s">
        <v>689</v>
      </c>
      <c r="G16" s="30"/>
      <c r="H16" s="9" t="s">
        <v>689</v>
      </c>
      <c r="I16" s="32"/>
      <c r="J16" s="441"/>
      <c r="K16" s="32"/>
      <c r="L16" s="31"/>
      <c r="M16" s="32"/>
      <c r="N16" s="31"/>
      <c r="O16" s="32"/>
      <c r="P16" s="31"/>
      <c r="Q16" s="32"/>
      <c r="R16" s="31"/>
      <c r="S16" s="32"/>
    </row>
    <row r="17" spans="1:19" s="8" customFormat="1" ht="75" x14ac:dyDescent="0.35">
      <c r="A17" s="455"/>
      <c r="B17" s="54" t="s">
        <v>401</v>
      </c>
      <c r="D17" s="9" t="s">
        <v>689</v>
      </c>
      <c r="F17" s="9" t="s">
        <v>689</v>
      </c>
      <c r="G17" s="30"/>
      <c r="H17" s="9" t="s">
        <v>689</v>
      </c>
      <c r="I17" s="32"/>
      <c r="J17" s="441"/>
      <c r="K17" s="32"/>
      <c r="L17" s="31"/>
      <c r="M17" s="32"/>
      <c r="N17" s="31"/>
      <c r="O17" s="32"/>
      <c r="P17" s="31"/>
      <c r="Q17" s="32"/>
      <c r="R17" s="31"/>
      <c r="S17" s="32"/>
    </row>
    <row r="18" spans="1:19" s="8" customFormat="1" ht="45" x14ac:dyDescent="0.35">
      <c r="A18" s="455"/>
      <c r="B18" s="54" t="s">
        <v>402</v>
      </c>
      <c r="D18" s="9" t="s">
        <v>689</v>
      </c>
      <c r="F18" s="9" t="s">
        <v>689</v>
      </c>
      <c r="G18" s="30"/>
      <c r="H18" s="9" t="s">
        <v>689</v>
      </c>
      <c r="I18" s="32"/>
      <c r="J18" s="441"/>
      <c r="K18" s="32"/>
      <c r="L18" s="31"/>
      <c r="M18" s="32"/>
      <c r="N18" s="31"/>
      <c r="O18" s="32"/>
      <c r="P18" s="31"/>
      <c r="Q18" s="32"/>
      <c r="R18" s="31"/>
      <c r="S18" s="32"/>
    </row>
    <row r="19" spans="1:19" s="11" customFormat="1" ht="96.75" customHeight="1" x14ac:dyDescent="0.35">
      <c r="A19" s="506"/>
      <c r="B19" s="58" t="s">
        <v>403</v>
      </c>
      <c r="D19" s="9" t="s">
        <v>689</v>
      </c>
      <c r="E19" s="8"/>
      <c r="F19" s="9" t="s">
        <v>689</v>
      </c>
      <c r="G19" s="30"/>
      <c r="H19" s="9" t="s">
        <v>689</v>
      </c>
      <c r="I19" s="59"/>
      <c r="J19" s="442"/>
      <c r="K19" s="59"/>
      <c r="L19" s="33"/>
      <c r="M19" s="59"/>
      <c r="N19" s="33"/>
      <c r="O19" s="59"/>
      <c r="P19" s="33"/>
      <c r="Q19" s="59"/>
      <c r="R19" s="33"/>
      <c r="S19" s="59"/>
    </row>
  </sheetData>
  <mergeCells count="4">
    <mergeCell ref="A9:A13"/>
    <mergeCell ref="A15:A19"/>
    <mergeCell ref="J9:J13"/>
    <mergeCell ref="J15:J19"/>
  </mergeCells>
  <pageMargins left="0.7" right="0.7" top="0.75" bottom="0.75" header="0.3" footer="0.3"/>
  <pageSetup paperSize="8"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S22"/>
  <sheetViews>
    <sheetView topLeftCell="A7" zoomScale="60" zoomScaleNormal="60" workbookViewId="0">
      <selection activeCell="D26" sqref="D26"/>
    </sheetView>
  </sheetViews>
  <sheetFormatPr baseColWidth="10" defaultColWidth="10.5" defaultRowHeight="15.5" x14ac:dyDescent="0.35"/>
  <cols>
    <col min="1" max="1" width="22" style="38" customWidth="1"/>
    <col min="2" max="2" width="52.08203125" customWidth="1"/>
    <col min="3" max="3" width="3.33203125" customWidth="1"/>
    <col min="4" max="4" width="25" customWidth="1"/>
    <col min="5" max="5" width="3.33203125" customWidth="1"/>
    <col min="6" max="6" width="25" customWidth="1"/>
    <col min="7" max="7" width="3.33203125" customWidth="1"/>
    <col min="8" max="8" width="25" customWidth="1"/>
    <col min="9" max="9" width="3.33203125"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4" t="s">
        <v>405</v>
      </c>
    </row>
    <row r="3" spans="1:19" s="32" customFormat="1" ht="75" x14ac:dyDescent="0.35">
      <c r="A3" s="207" t="s">
        <v>406</v>
      </c>
      <c r="B3" s="51" t="s">
        <v>407</v>
      </c>
      <c r="D3" s="9" t="s">
        <v>749</v>
      </c>
      <c r="F3" s="52"/>
      <c r="H3" s="52"/>
      <c r="J3" s="43"/>
      <c r="L3" s="31"/>
      <c r="N3" s="31"/>
      <c r="P3" s="31"/>
      <c r="R3" s="31"/>
    </row>
    <row r="4" spans="1:19" s="30" customFormat="1" ht="19" x14ac:dyDescent="0.35">
      <c r="A4" s="65"/>
      <c r="B4" s="41"/>
      <c r="D4" s="41"/>
      <c r="F4" s="41"/>
      <c r="H4" s="41"/>
      <c r="J4" s="42"/>
      <c r="L4" s="42"/>
      <c r="N4" s="42"/>
      <c r="P4" s="42"/>
      <c r="R4" s="42"/>
    </row>
    <row r="5" spans="1:19" s="47" customFormat="1" ht="133" x14ac:dyDescent="0.35">
      <c r="A5" s="64"/>
      <c r="B5" s="46" t="s">
        <v>80</v>
      </c>
      <c r="D5" s="89" t="s">
        <v>81</v>
      </c>
      <c r="E5" s="39"/>
      <c r="F5" s="89" t="s">
        <v>82</v>
      </c>
      <c r="G5" s="39"/>
      <c r="H5" s="89" t="s">
        <v>83</v>
      </c>
      <c r="J5" s="40" t="s">
        <v>84</v>
      </c>
      <c r="K5" s="39"/>
      <c r="L5" s="40" t="s">
        <v>85</v>
      </c>
      <c r="M5" s="39"/>
      <c r="N5" s="40" t="s">
        <v>86</v>
      </c>
      <c r="O5" s="39"/>
      <c r="P5" s="40" t="s">
        <v>87</v>
      </c>
      <c r="Q5" s="39"/>
      <c r="R5" s="40" t="s">
        <v>88</v>
      </c>
      <c r="S5" s="39"/>
    </row>
    <row r="6" spans="1:19" s="30" customFormat="1" ht="19" x14ac:dyDescent="0.35">
      <c r="A6" s="65"/>
      <c r="B6" s="41"/>
      <c r="D6" s="41"/>
      <c r="F6" s="41"/>
      <c r="H6" s="41"/>
      <c r="J6" s="42"/>
      <c r="L6" s="42"/>
      <c r="N6" s="42"/>
      <c r="P6" s="42"/>
      <c r="R6" s="42"/>
    </row>
    <row r="7" spans="1:19" s="8" customFormat="1" ht="30" x14ac:dyDescent="0.35">
      <c r="A7" s="66"/>
      <c r="B7" s="63" t="s">
        <v>408</v>
      </c>
      <c r="D7" s="9" t="s">
        <v>690</v>
      </c>
      <c r="F7" s="9" t="str">
        <f>IF(D7=[2]Lists!$K$4,"&lt; Input URL to data source &gt;",IF(D7=[2]Lists!$K$5,"&lt; Reference section in EITI Report or URL &gt;",IF(D7=[2]Lists!$K$6,"&lt; Reference evidence of non-applicability &gt;","")))</f>
        <v/>
      </c>
      <c r="G7" s="30"/>
      <c r="H7" s="9" t="s">
        <v>725</v>
      </c>
      <c r="I7" s="30"/>
      <c r="J7" s="440"/>
      <c r="K7" s="30"/>
      <c r="L7" s="31"/>
      <c r="M7" s="30"/>
      <c r="N7" s="31"/>
      <c r="O7" s="30"/>
      <c r="P7" s="31"/>
      <c r="Q7" s="30"/>
      <c r="R7" s="31"/>
      <c r="S7" s="30"/>
    </row>
    <row r="8" spans="1:19" s="8" customFormat="1" ht="30" x14ac:dyDescent="0.35">
      <c r="A8" s="66"/>
      <c r="B8" s="48" t="s">
        <v>409</v>
      </c>
      <c r="D8" s="402">
        <v>20210.2</v>
      </c>
      <c r="F8" s="9" t="s">
        <v>816</v>
      </c>
      <c r="G8" s="32"/>
      <c r="H8" s="9" t="s">
        <v>725</v>
      </c>
      <c r="I8" s="32"/>
      <c r="J8" s="441"/>
      <c r="K8" s="32"/>
      <c r="L8" s="31"/>
      <c r="M8" s="32"/>
      <c r="N8" s="31"/>
      <c r="O8" s="32"/>
      <c r="P8" s="31"/>
      <c r="Q8" s="32"/>
      <c r="R8" s="31"/>
      <c r="S8" s="32"/>
    </row>
    <row r="9" spans="1:19" s="8" customFormat="1" ht="30" x14ac:dyDescent="0.35">
      <c r="A9" s="66"/>
      <c r="B9" s="19" t="s">
        <v>410</v>
      </c>
      <c r="D9" s="9" t="s">
        <v>508</v>
      </c>
      <c r="F9" s="9" t="s">
        <v>689</v>
      </c>
      <c r="G9" s="30"/>
      <c r="H9" s="9" t="s">
        <v>689</v>
      </c>
      <c r="I9" s="30"/>
      <c r="J9" s="441"/>
      <c r="K9" s="30"/>
      <c r="L9" s="31"/>
      <c r="M9" s="30"/>
      <c r="N9" s="31"/>
      <c r="O9" s="30"/>
      <c r="P9" s="31"/>
      <c r="Q9" s="30"/>
      <c r="R9" s="31"/>
      <c r="S9" s="30"/>
    </row>
    <row r="10" spans="1:19" s="8" customFormat="1" ht="15" x14ac:dyDescent="0.35">
      <c r="A10" s="66"/>
      <c r="B10" s="60" t="s">
        <v>411</v>
      </c>
      <c r="D10" s="402">
        <v>109838</v>
      </c>
      <c r="F10" s="9" t="s">
        <v>816</v>
      </c>
      <c r="G10" s="32"/>
      <c r="H10" s="9" t="s">
        <v>725</v>
      </c>
      <c r="I10" s="32"/>
      <c r="J10" s="441"/>
      <c r="K10" s="32"/>
      <c r="L10" s="31"/>
      <c r="M10" s="32"/>
      <c r="N10" s="31"/>
      <c r="O10" s="32"/>
      <c r="P10" s="31"/>
      <c r="Q10" s="32"/>
      <c r="R10" s="31"/>
      <c r="S10" s="32"/>
    </row>
    <row r="11" spans="1:19" s="8" customFormat="1" ht="19" x14ac:dyDescent="0.35">
      <c r="A11" s="66"/>
      <c r="B11" s="60" t="s">
        <v>412</v>
      </c>
      <c r="D11" s="402">
        <v>4435.9645357199997</v>
      </c>
      <c r="F11" s="9" t="s">
        <v>816</v>
      </c>
      <c r="G11" s="30"/>
      <c r="H11" s="9" t="s">
        <v>725</v>
      </c>
      <c r="I11" s="30"/>
      <c r="J11" s="441"/>
      <c r="K11" s="30"/>
      <c r="L11" s="31"/>
      <c r="M11" s="30"/>
      <c r="N11" s="31"/>
      <c r="O11" s="30"/>
      <c r="P11" s="31"/>
      <c r="Q11" s="30"/>
      <c r="R11" s="31"/>
      <c r="S11" s="30"/>
    </row>
    <row r="12" spans="1:19" s="8" customFormat="1" x14ac:dyDescent="0.35">
      <c r="A12" s="66"/>
      <c r="B12" s="60" t="s">
        <v>413</v>
      </c>
      <c r="D12" s="402">
        <v>14420.02</v>
      </c>
      <c r="F12" s="9" t="s">
        <v>816</v>
      </c>
      <c r="G12" s="34"/>
      <c r="H12" s="9" t="s">
        <v>725</v>
      </c>
      <c r="I12" s="34"/>
      <c r="J12" s="441"/>
      <c r="K12" s="34"/>
      <c r="L12" s="31"/>
      <c r="M12" s="34"/>
      <c r="N12" s="31"/>
      <c r="O12" s="34"/>
      <c r="P12" s="31"/>
      <c r="Q12" s="34"/>
      <c r="R12" s="31"/>
      <c r="S12" s="34"/>
    </row>
    <row r="13" spans="1:19" s="8" customFormat="1" x14ac:dyDescent="0.35">
      <c r="A13" s="66"/>
      <c r="B13" s="60" t="s">
        <v>414</v>
      </c>
      <c r="D13" s="402">
        <v>28274.41</v>
      </c>
      <c r="F13" s="9" t="s">
        <v>816</v>
      </c>
      <c r="G13" s="34"/>
      <c r="H13" s="9" t="s">
        <v>725</v>
      </c>
      <c r="I13" s="34"/>
      <c r="J13" s="441"/>
      <c r="K13" s="34"/>
      <c r="L13" s="31"/>
      <c r="M13" s="34"/>
      <c r="N13" s="31"/>
      <c r="O13" s="34"/>
      <c r="P13" s="31"/>
      <c r="Q13" s="34"/>
      <c r="R13" s="31"/>
      <c r="S13" s="34"/>
    </row>
    <row r="14" spans="1:19" s="8" customFormat="1" x14ac:dyDescent="0.35">
      <c r="A14" s="66"/>
      <c r="B14" s="60" t="s">
        <v>415</v>
      </c>
      <c r="D14" s="402">
        <v>35864.74</v>
      </c>
      <c r="F14" s="9" t="s">
        <v>816</v>
      </c>
      <c r="G14" s="34"/>
      <c r="H14" s="9" t="s">
        <v>725</v>
      </c>
      <c r="I14" s="34"/>
      <c r="J14" s="441"/>
      <c r="K14" s="34"/>
      <c r="L14" s="31"/>
      <c r="M14" s="34"/>
      <c r="N14" s="31"/>
      <c r="O14" s="34"/>
      <c r="P14" s="31"/>
      <c r="Q14" s="34"/>
      <c r="R14" s="31"/>
      <c r="S14" s="34"/>
    </row>
    <row r="15" spans="1:19" s="8" customFormat="1" x14ac:dyDescent="0.35">
      <c r="A15" s="66"/>
      <c r="B15" s="60" t="s">
        <v>416</v>
      </c>
      <c r="D15" s="402">
        <v>12691</v>
      </c>
      <c r="F15" s="9" t="s">
        <v>417</v>
      </c>
      <c r="G15" s="34"/>
      <c r="H15" s="9" t="s">
        <v>725</v>
      </c>
      <c r="I15" s="34"/>
      <c r="J15" s="441"/>
      <c r="K15" s="34"/>
      <c r="L15" s="31"/>
      <c r="M15" s="34"/>
      <c r="N15" s="31"/>
      <c r="O15" s="34"/>
      <c r="P15" s="31"/>
      <c r="Q15" s="34"/>
      <c r="R15" s="31"/>
      <c r="S15" s="34"/>
    </row>
    <row r="16" spans="1:19" s="8" customFormat="1" x14ac:dyDescent="0.35">
      <c r="A16" s="66"/>
      <c r="B16" s="60" t="s">
        <v>418</v>
      </c>
      <c r="D16" s="402">
        <v>848</v>
      </c>
      <c r="F16" s="9" t="s">
        <v>417</v>
      </c>
      <c r="G16" s="34"/>
      <c r="H16" s="9" t="s">
        <v>725</v>
      </c>
      <c r="I16" s="34"/>
      <c r="J16" s="441"/>
      <c r="K16" s="34"/>
      <c r="L16" s="31"/>
      <c r="M16" s="34"/>
      <c r="N16" s="31"/>
      <c r="O16" s="34"/>
      <c r="P16" s="31"/>
      <c r="Q16" s="34"/>
      <c r="R16" s="31"/>
      <c r="S16" s="34"/>
    </row>
    <row r="17" spans="1:19" s="8" customFormat="1" x14ac:dyDescent="0.35">
      <c r="A17" s="66"/>
      <c r="B17" s="60" t="s">
        <v>419</v>
      </c>
      <c r="D17" s="402">
        <v>280251</v>
      </c>
      <c r="F17" s="9" t="s">
        <v>417</v>
      </c>
      <c r="G17" s="34"/>
      <c r="H17" s="9" t="s">
        <v>725</v>
      </c>
      <c r="I17" s="34"/>
      <c r="J17" s="441"/>
      <c r="K17" s="34"/>
      <c r="L17" s="31"/>
      <c r="M17" s="34"/>
      <c r="N17" s="31"/>
      <c r="O17" s="34"/>
      <c r="P17" s="31"/>
      <c r="Q17" s="34"/>
      <c r="R17" s="31"/>
      <c r="S17" s="34"/>
    </row>
    <row r="18" spans="1:19" s="8" customFormat="1" x14ac:dyDescent="0.35">
      <c r="A18" s="66"/>
      <c r="B18" s="60" t="s">
        <v>420</v>
      </c>
      <c r="D18" s="402">
        <v>4285745</v>
      </c>
      <c r="F18" s="9" t="s">
        <v>417</v>
      </c>
      <c r="G18" s="34"/>
      <c r="H18" s="9" t="s">
        <v>725</v>
      </c>
      <c r="I18" s="34"/>
      <c r="J18" s="441"/>
      <c r="K18" s="34"/>
      <c r="L18" s="31"/>
      <c r="M18" s="34"/>
      <c r="N18" s="31"/>
      <c r="O18" s="34"/>
      <c r="P18" s="31"/>
      <c r="Q18" s="34"/>
      <c r="R18" s="31"/>
      <c r="S18" s="34"/>
    </row>
    <row r="19" spans="1:19" s="8" customFormat="1" x14ac:dyDescent="0.35">
      <c r="A19" s="66"/>
      <c r="B19" s="60" t="s">
        <v>421</v>
      </c>
      <c r="D19" s="9" t="s">
        <v>508</v>
      </c>
      <c r="F19" s="9" t="s">
        <v>689</v>
      </c>
      <c r="G19" s="34"/>
      <c r="H19" s="9" t="s">
        <v>689</v>
      </c>
      <c r="I19" s="34"/>
      <c r="J19" s="441"/>
      <c r="K19" s="34"/>
      <c r="L19" s="31"/>
      <c r="M19" s="34"/>
      <c r="N19" s="31"/>
      <c r="O19" s="34"/>
      <c r="P19" s="31"/>
      <c r="Q19" s="34"/>
      <c r="R19" s="31"/>
      <c r="S19" s="34"/>
    </row>
    <row r="20" spans="1:19" s="8" customFormat="1" x14ac:dyDescent="0.35">
      <c r="A20" s="66"/>
      <c r="B20" s="60" t="s">
        <v>422</v>
      </c>
      <c r="D20" s="9" t="s">
        <v>508</v>
      </c>
      <c r="F20" s="9" t="s">
        <v>689</v>
      </c>
      <c r="G20" s="34"/>
      <c r="H20" s="9" t="s">
        <v>689</v>
      </c>
      <c r="I20" s="34"/>
      <c r="J20" s="441"/>
      <c r="K20" s="34"/>
      <c r="L20" s="31"/>
      <c r="M20" s="34"/>
      <c r="N20" s="31"/>
      <c r="O20" s="34"/>
      <c r="P20" s="31"/>
      <c r="Q20" s="34"/>
      <c r="R20" s="31"/>
      <c r="S20" s="34"/>
    </row>
    <row r="21" spans="1:19" s="8" customFormat="1" ht="62" x14ac:dyDescent="0.35">
      <c r="A21" s="66"/>
      <c r="B21" s="63" t="s">
        <v>423</v>
      </c>
      <c r="D21" s="9" t="s">
        <v>49</v>
      </c>
      <c r="F21" s="404" t="s">
        <v>847</v>
      </c>
      <c r="G21" s="30"/>
      <c r="H21" s="9" t="str">
        <f>IF(F21=[2]Lists!$K$4,"&lt; Input URL to data source &gt;",IF(F21=[2]Lists!$K$5,"&lt; Reference section in EITI Report or URL &gt;",IF(F21=[2]Lists!$K$6,"&lt; Reference evidence of non-applicability &gt;","")))</f>
        <v/>
      </c>
      <c r="I21" s="30"/>
      <c r="J21" s="442"/>
      <c r="K21" s="30"/>
      <c r="L21" s="31"/>
      <c r="M21" s="30"/>
      <c r="N21" s="31"/>
      <c r="O21" s="30"/>
      <c r="P21" s="31"/>
      <c r="Q21" s="30"/>
      <c r="R21" s="31"/>
      <c r="S21" s="30"/>
    </row>
    <row r="22" spans="1:19" s="10" customFormat="1" x14ac:dyDescent="0.35">
      <c r="A22" s="86"/>
    </row>
  </sheetData>
  <mergeCells count="1">
    <mergeCell ref="J7:J21"/>
  </mergeCells>
  <hyperlinks>
    <hyperlink ref="B8" r:id="rId1" display="Produit intérieur brut – SNC 2008 C. Exploitation minière et de carrières, y compris le pétrole et le gaz" xr:uid="{00000000-0004-0000-1C00-000000000000}"/>
    <hyperlink ref="F21" r:id="rId2" xr:uid="{7F71D8CC-A98E-4640-B9D2-BD500ABD253F}"/>
  </hyperlinks>
  <pageMargins left="0.7" right="0.7" top="0.75" bottom="0.75" header="0.3" footer="0.3"/>
  <pageSetup paperSize="8" orientation="landscape"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S23"/>
  <sheetViews>
    <sheetView topLeftCell="C1" zoomScale="55" zoomScaleNormal="55" workbookViewId="0">
      <selection activeCell="D3" sqref="D3"/>
    </sheetView>
  </sheetViews>
  <sheetFormatPr baseColWidth="10" defaultColWidth="10.5" defaultRowHeight="15.5" x14ac:dyDescent="0.35"/>
  <cols>
    <col min="1" max="1" width="14" style="38" customWidth="1"/>
    <col min="2" max="2" width="48" customWidth="1"/>
    <col min="3" max="3" width="3" customWidth="1"/>
    <col min="4" max="4" width="28.33203125" customWidth="1"/>
    <col min="5" max="5" width="3" customWidth="1"/>
    <col min="6" max="6" width="35.83203125" customWidth="1"/>
    <col min="7" max="7" width="3" customWidth="1"/>
    <col min="8" max="8" width="35.83203125" customWidth="1"/>
    <col min="9" max="9" width="3" customWidth="1"/>
    <col min="10" max="10" width="39"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5" t="s">
        <v>79</v>
      </c>
    </row>
    <row r="2" spans="1:19" ht="21.75" customHeight="1" x14ac:dyDescent="0.5">
      <c r="A2" s="215"/>
    </row>
    <row r="3" spans="1:19" s="32" customFormat="1" ht="90" x14ac:dyDescent="0.35">
      <c r="A3" s="207" t="s">
        <v>89</v>
      </c>
      <c r="B3" s="51" t="s">
        <v>90</v>
      </c>
      <c r="D3" s="9" t="s">
        <v>749</v>
      </c>
      <c r="F3" s="52"/>
      <c r="H3" s="52"/>
      <c r="J3" s="43"/>
      <c r="L3" s="31"/>
      <c r="N3" s="31"/>
      <c r="P3" s="31"/>
      <c r="R3" s="31"/>
    </row>
    <row r="4" spans="1:19" s="218" customFormat="1" ht="15" x14ac:dyDescent="0.35">
      <c r="A4" s="216"/>
      <c r="B4" s="217"/>
      <c r="D4" s="219"/>
      <c r="F4" s="220"/>
      <c r="H4" s="220"/>
      <c r="J4" s="221"/>
      <c r="L4" s="221"/>
      <c r="N4" s="221"/>
      <c r="P4" s="221"/>
      <c r="R4" s="221"/>
    </row>
    <row r="5" spans="1:19" s="277" customFormat="1" ht="96" x14ac:dyDescent="0.35">
      <c r="A5" s="275"/>
      <c r="B5" s="276" t="s">
        <v>80</v>
      </c>
      <c r="D5" s="278" t="s">
        <v>81</v>
      </c>
      <c r="E5" s="279"/>
      <c r="F5" s="278" t="s">
        <v>82</v>
      </c>
      <c r="G5" s="279"/>
      <c r="H5" s="278" t="s">
        <v>83</v>
      </c>
      <c r="J5" s="280" t="s">
        <v>84</v>
      </c>
      <c r="K5" s="279"/>
      <c r="L5" s="280" t="s">
        <v>85</v>
      </c>
      <c r="M5" s="279"/>
      <c r="N5" s="280" t="s">
        <v>86</v>
      </c>
      <c r="O5" s="279"/>
      <c r="P5" s="280" t="s">
        <v>87</v>
      </c>
      <c r="Q5" s="279"/>
      <c r="R5" s="280" t="s">
        <v>88</v>
      </c>
      <c r="S5" s="279"/>
    </row>
    <row r="6" spans="1:19" s="32" customFormat="1" ht="15" x14ac:dyDescent="0.35">
      <c r="A6" s="207"/>
      <c r="B6" s="51"/>
      <c r="D6" s="87"/>
      <c r="F6" s="87"/>
      <c r="H6" s="87"/>
      <c r="J6" s="8"/>
      <c r="L6" s="8"/>
      <c r="N6" s="8"/>
      <c r="P6" s="8"/>
      <c r="R6" s="8"/>
    </row>
    <row r="7" spans="1:19" s="8" customFormat="1" ht="15" x14ac:dyDescent="0.35">
      <c r="A7" s="438" t="s">
        <v>91</v>
      </c>
      <c r="B7" s="60" t="s">
        <v>92</v>
      </c>
      <c r="D7" s="24"/>
      <c r="F7" s="24"/>
      <c r="H7" s="24"/>
      <c r="K7" s="17"/>
      <c r="L7" s="17"/>
      <c r="M7" s="17"/>
      <c r="N7" s="17"/>
      <c r="O7" s="17"/>
      <c r="P7" s="17"/>
      <c r="Q7" s="17"/>
      <c r="R7" s="17"/>
      <c r="S7" s="17"/>
    </row>
    <row r="8" spans="1:19" s="8" customFormat="1" ht="46.5" x14ac:dyDescent="0.35">
      <c r="A8" s="439"/>
      <c r="B8" s="61" t="s">
        <v>93</v>
      </c>
      <c r="D8" s="9" t="s">
        <v>737</v>
      </c>
      <c r="F8" s="395" t="s">
        <v>738</v>
      </c>
      <c r="G8" s="101"/>
      <c r="H8" s="100" t="s">
        <v>739</v>
      </c>
      <c r="J8" s="440"/>
      <c r="K8" s="30"/>
      <c r="L8" s="31"/>
      <c r="M8" s="30"/>
      <c r="N8" s="31"/>
      <c r="O8" s="30"/>
      <c r="P8" s="31"/>
      <c r="Q8" s="30"/>
      <c r="R8" s="31"/>
      <c r="S8" s="30"/>
    </row>
    <row r="9" spans="1:19" s="8" customFormat="1" ht="15" x14ac:dyDescent="0.35">
      <c r="A9" s="439"/>
      <c r="B9" s="61" t="s">
        <v>95</v>
      </c>
      <c r="D9" s="9" t="s">
        <v>688</v>
      </c>
      <c r="F9" s="100" t="s">
        <v>689</v>
      </c>
      <c r="H9" s="100" t="s">
        <v>740</v>
      </c>
      <c r="J9" s="441"/>
      <c r="K9" s="32"/>
      <c r="L9" s="31"/>
      <c r="M9" s="32"/>
      <c r="N9" s="31"/>
      <c r="O9" s="32"/>
      <c r="P9" s="31"/>
      <c r="Q9" s="32"/>
      <c r="R9" s="31"/>
      <c r="S9" s="32"/>
    </row>
    <row r="10" spans="1:19" s="8" customFormat="1" ht="19" x14ac:dyDescent="0.35">
      <c r="A10" s="439"/>
      <c r="B10" s="61" t="s">
        <v>96</v>
      </c>
      <c r="D10" s="9" t="s">
        <v>688</v>
      </c>
      <c r="F10" s="100" t="s">
        <v>689</v>
      </c>
      <c r="H10" s="100" t="s">
        <v>742</v>
      </c>
      <c r="J10" s="441"/>
      <c r="K10" s="30"/>
      <c r="L10" s="31"/>
      <c r="M10" s="30"/>
      <c r="N10" s="31"/>
      <c r="O10" s="30"/>
      <c r="P10" s="31"/>
      <c r="Q10" s="30"/>
      <c r="R10" s="31"/>
      <c r="S10" s="30"/>
    </row>
    <row r="11" spans="1:19" s="8" customFormat="1" ht="15" x14ac:dyDescent="0.35">
      <c r="A11" s="439"/>
      <c r="B11" s="61" t="s">
        <v>97</v>
      </c>
      <c r="D11" s="9" t="s">
        <v>688</v>
      </c>
      <c r="F11" s="100" t="s">
        <v>689</v>
      </c>
      <c r="H11" s="100" t="s">
        <v>741</v>
      </c>
      <c r="J11" s="441"/>
      <c r="K11" s="17"/>
      <c r="L11" s="31"/>
      <c r="M11" s="17"/>
      <c r="N11" s="31"/>
      <c r="O11" s="17"/>
      <c r="P11" s="31"/>
      <c r="Q11" s="17"/>
      <c r="R11" s="31"/>
      <c r="S11" s="17"/>
    </row>
    <row r="12" spans="1:19" s="34" customFormat="1" x14ac:dyDescent="0.35">
      <c r="A12" s="439"/>
      <c r="B12" s="61" t="s">
        <v>98</v>
      </c>
      <c r="D12" s="9" t="s">
        <v>688</v>
      </c>
      <c r="E12" s="8"/>
      <c r="F12" s="100" t="s">
        <v>689</v>
      </c>
      <c r="H12" s="100" t="s">
        <v>743</v>
      </c>
      <c r="I12" s="8"/>
      <c r="J12" s="441"/>
      <c r="K12" s="17"/>
      <c r="L12" s="31"/>
      <c r="M12" s="17"/>
      <c r="N12" s="31"/>
      <c r="O12" s="17"/>
      <c r="P12" s="31"/>
      <c r="Q12" s="17"/>
      <c r="R12" s="31"/>
      <c r="S12" s="17"/>
    </row>
    <row r="13" spans="1:19" s="34" customFormat="1" x14ac:dyDescent="0.35">
      <c r="A13" s="439"/>
      <c r="B13" s="61" t="s">
        <v>99</v>
      </c>
      <c r="D13" s="9" t="s">
        <v>688</v>
      </c>
      <c r="E13" s="8"/>
      <c r="F13" s="100" t="s">
        <v>689</v>
      </c>
      <c r="H13" s="100" t="s">
        <v>744</v>
      </c>
      <c r="I13" s="8"/>
      <c r="J13" s="442"/>
      <c r="K13" s="17"/>
      <c r="L13" s="31"/>
      <c r="M13" s="17"/>
      <c r="N13" s="31"/>
      <c r="O13" s="17"/>
      <c r="P13" s="31"/>
      <c r="Q13" s="17"/>
      <c r="R13" s="31"/>
      <c r="S13" s="17"/>
    </row>
    <row r="14" spans="1:19" s="34" customFormat="1" ht="16" customHeight="1" x14ac:dyDescent="0.35">
      <c r="A14" s="85"/>
      <c r="B14" s="61"/>
      <c r="L14" s="8"/>
      <c r="M14" s="88"/>
      <c r="N14" s="8"/>
      <c r="O14" s="88"/>
      <c r="P14" s="8"/>
      <c r="Q14" s="88"/>
      <c r="R14" s="8"/>
    </row>
    <row r="15" spans="1:19" s="34" customFormat="1" x14ac:dyDescent="0.35">
      <c r="A15" s="438" t="s">
        <v>100</v>
      </c>
      <c r="B15" s="60" t="s">
        <v>92</v>
      </c>
      <c r="C15" s="8"/>
      <c r="D15" s="24"/>
      <c r="E15" s="8"/>
      <c r="F15" s="24"/>
      <c r="G15" s="8"/>
      <c r="H15" s="24"/>
      <c r="I15" s="8"/>
      <c r="J15" s="8"/>
      <c r="L15" s="8"/>
      <c r="M15" s="88"/>
      <c r="N15" s="8"/>
      <c r="O15" s="88"/>
      <c r="P15" s="8"/>
      <c r="Q15" s="88"/>
      <c r="R15" s="8"/>
    </row>
    <row r="16" spans="1:19" s="34" customFormat="1" x14ac:dyDescent="0.35">
      <c r="A16" s="439"/>
      <c r="B16" s="61" t="s">
        <v>93</v>
      </c>
      <c r="C16" s="8"/>
      <c r="D16" s="9" t="s">
        <v>688</v>
      </c>
      <c r="E16" s="8"/>
      <c r="F16" s="395" t="s">
        <v>736</v>
      </c>
      <c r="G16" s="8"/>
      <c r="H16" s="100" t="s">
        <v>746</v>
      </c>
      <c r="I16" s="8"/>
      <c r="J16" s="443"/>
      <c r="L16" s="31"/>
      <c r="N16" s="31"/>
      <c r="P16" s="31"/>
      <c r="R16" s="31"/>
    </row>
    <row r="17" spans="1:18" s="34" customFormat="1" x14ac:dyDescent="0.35">
      <c r="A17" s="439"/>
      <c r="B17" s="61" t="s">
        <v>95</v>
      </c>
      <c r="C17" s="8"/>
      <c r="D17" s="9" t="s">
        <v>688</v>
      </c>
      <c r="E17" s="8"/>
      <c r="F17" s="100" t="s">
        <v>689</v>
      </c>
      <c r="G17" s="8"/>
      <c r="H17" s="100" t="s">
        <v>745</v>
      </c>
      <c r="I17" s="8"/>
      <c r="J17" s="444"/>
      <c r="L17" s="31"/>
      <c r="N17" s="31"/>
      <c r="P17" s="31"/>
      <c r="R17" s="31"/>
    </row>
    <row r="18" spans="1:18" s="34" customFormat="1" x14ac:dyDescent="0.35">
      <c r="A18" s="439"/>
      <c r="B18" s="61" t="s">
        <v>96</v>
      </c>
      <c r="C18" s="8"/>
      <c r="D18" s="9" t="s">
        <v>688</v>
      </c>
      <c r="E18" s="8"/>
      <c r="F18" s="100" t="s">
        <v>689</v>
      </c>
      <c r="G18" s="8"/>
      <c r="H18" s="100" t="s">
        <v>750</v>
      </c>
      <c r="I18" s="8"/>
      <c r="J18" s="444"/>
      <c r="L18" s="31"/>
      <c r="N18" s="31"/>
      <c r="P18" s="31"/>
      <c r="R18" s="31"/>
    </row>
    <row r="19" spans="1:18" s="34" customFormat="1" x14ac:dyDescent="0.35">
      <c r="A19" s="439"/>
      <c r="B19" s="61" t="s">
        <v>97</v>
      </c>
      <c r="C19" s="8"/>
      <c r="D19" s="9" t="s">
        <v>688</v>
      </c>
      <c r="E19" s="8"/>
      <c r="F19" s="100" t="s">
        <v>689</v>
      </c>
      <c r="G19" s="8"/>
      <c r="H19" s="100" t="s">
        <v>747</v>
      </c>
      <c r="I19" s="8"/>
      <c r="J19" s="444"/>
      <c r="L19" s="31"/>
      <c r="N19" s="31"/>
      <c r="P19" s="31"/>
      <c r="R19" s="31"/>
    </row>
    <row r="20" spans="1:18" s="34" customFormat="1" x14ac:dyDescent="0.35">
      <c r="A20" s="439"/>
      <c r="B20" s="61" t="s">
        <v>98</v>
      </c>
      <c r="D20" s="9" t="s">
        <v>688</v>
      </c>
      <c r="E20" s="8"/>
      <c r="F20" s="100" t="s">
        <v>689</v>
      </c>
      <c r="H20" s="100" t="s">
        <v>743</v>
      </c>
      <c r="I20" s="8"/>
      <c r="J20" s="444"/>
      <c r="L20" s="31"/>
      <c r="N20" s="31"/>
      <c r="P20" s="31"/>
      <c r="R20" s="31"/>
    </row>
    <row r="21" spans="1:18" s="34" customFormat="1" x14ac:dyDescent="0.35">
      <c r="A21" s="439"/>
      <c r="B21" s="61" t="s">
        <v>99</v>
      </c>
      <c r="D21" s="9" t="s">
        <v>688</v>
      </c>
      <c r="E21" s="8"/>
      <c r="F21" s="100" t="s">
        <v>689</v>
      </c>
      <c r="H21" s="100" t="s">
        <v>748</v>
      </c>
      <c r="I21" s="8"/>
      <c r="J21" s="445"/>
      <c r="L21" s="31"/>
      <c r="N21" s="31"/>
      <c r="P21" s="31"/>
      <c r="R21" s="31"/>
    </row>
    <row r="22" spans="1:18" s="34" customFormat="1" x14ac:dyDescent="0.35">
      <c r="A22" s="85"/>
    </row>
    <row r="23" spans="1:18" s="10" customFormat="1" x14ac:dyDescent="0.35">
      <c r="A23" s="86"/>
    </row>
  </sheetData>
  <mergeCells count="4">
    <mergeCell ref="A7:A13"/>
    <mergeCell ref="A15:A21"/>
    <mergeCell ref="J8:J13"/>
    <mergeCell ref="J16:J21"/>
  </mergeCells>
  <hyperlinks>
    <hyperlink ref="F8" r:id="rId1" display="https://www.itiedoc-guinee.org/" xr:uid="{8CC77750-0FD5-4B70-AF73-EB5470E98878}"/>
    <hyperlink ref="F16" r:id="rId2" xr:uid="{D147841F-9450-4D1C-AF43-0184E79CD365}"/>
  </hyperlinks>
  <pageMargins left="0.23622047244094491" right="0.23622047244094491" top="0.74803149606299213" bottom="0.74803149606299213" header="0.31496062992125984" footer="0.31496062992125984"/>
  <pageSetup paperSize="8" scale="89" orientation="landscape"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S13"/>
  <sheetViews>
    <sheetView topLeftCell="A4" zoomScale="60" zoomScaleNormal="60" workbookViewId="0">
      <selection activeCell="F18" sqref="F18"/>
    </sheetView>
  </sheetViews>
  <sheetFormatPr baseColWidth="10" defaultColWidth="10.5" defaultRowHeight="15.5" x14ac:dyDescent="0.35"/>
  <cols>
    <col min="1" max="1" width="14.33203125" customWidth="1"/>
    <col min="2" max="2" width="42.33203125" customWidth="1"/>
    <col min="3" max="3" width="3" customWidth="1"/>
    <col min="4" max="4" width="24" customWidth="1"/>
    <col min="5" max="5" width="3" customWidth="1"/>
    <col min="6" max="6" width="22.33203125" customWidth="1"/>
    <col min="7" max="7" width="3" customWidth="1"/>
    <col min="8" max="8" width="22.33203125" customWidth="1"/>
    <col min="9" max="9" width="3" customWidth="1"/>
    <col min="10" max="10" width="39.5"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4" t="s">
        <v>424</v>
      </c>
    </row>
    <row r="3" spans="1:19" s="32" customFormat="1" ht="135" x14ac:dyDescent="0.35">
      <c r="A3" s="207" t="s">
        <v>425</v>
      </c>
      <c r="B3" s="51" t="s">
        <v>426</v>
      </c>
      <c r="D3" s="9" t="s">
        <v>749</v>
      </c>
      <c r="F3" s="52"/>
      <c r="H3" s="52"/>
      <c r="J3" s="43"/>
      <c r="L3" s="31"/>
      <c r="N3" s="31"/>
      <c r="P3" s="31"/>
      <c r="R3" s="31"/>
    </row>
    <row r="4" spans="1:19" s="30" customFormat="1" ht="19" x14ac:dyDescent="0.35">
      <c r="A4" s="50"/>
      <c r="B4" s="41"/>
      <c r="D4" s="41"/>
      <c r="F4" s="41"/>
      <c r="H4" s="41"/>
      <c r="J4" s="42"/>
      <c r="L4" s="42"/>
    </row>
    <row r="5" spans="1:19" s="47" customFormat="1" ht="133" x14ac:dyDescent="0.35">
      <c r="A5" s="45"/>
      <c r="B5" s="46" t="s">
        <v>80</v>
      </c>
      <c r="D5" s="89" t="s">
        <v>81</v>
      </c>
      <c r="E5" s="39"/>
      <c r="F5" s="89" t="s">
        <v>82</v>
      </c>
      <c r="G5" s="39"/>
      <c r="H5" s="89" t="s">
        <v>83</v>
      </c>
      <c r="J5" s="40" t="s">
        <v>84</v>
      </c>
      <c r="K5" s="39"/>
      <c r="L5" s="40" t="s">
        <v>85</v>
      </c>
      <c r="M5" s="39"/>
      <c r="N5" s="40" t="s">
        <v>86</v>
      </c>
      <c r="O5" s="39"/>
      <c r="P5" s="40" t="s">
        <v>87</v>
      </c>
      <c r="Q5" s="39"/>
      <c r="R5" s="40" t="s">
        <v>88</v>
      </c>
      <c r="S5" s="39"/>
    </row>
    <row r="6" spans="1:19" s="30" customFormat="1" ht="19" x14ac:dyDescent="0.35">
      <c r="A6" s="50"/>
      <c r="B6" s="41"/>
      <c r="D6" s="41"/>
      <c r="F6" s="41"/>
      <c r="H6" s="41"/>
      <c r="J6" s="42"/>
      <c r="L6" s="42"/>
      <c r="N6" s="42"/>
      <c r="P6" s="42"/>
      <c r="R6" s="42"/>
    </row>
    <row r="7" spans="1:19" s="32" customFormat="1" ht="30" x14ac:dyDescent="0.35">
      <c r="A7" s="207" t="s">
        <v>104</v>
      </c>
      <c r="B7" s="51" t="s">
        <v>427</v>
      </c>
      <c r="D7" s="9" t="s">
        <v>49</v>
      </c>
      <c r="F7" s="52"/>
      <c r="H7" s="52"/>
      <c r="J7" s="43"/>
      <c r="L7" s="31"/>
      <c r="M7" s="30"/>
      <c r="N7" s="31"/>
      <c r="O7" s="30"/>
      <c r="P7" s="31"/>
      <c r="Q7" s="30"/>
      <c r="R7" s="31"/>
    </row>
    <row r="8" spans="1:19" s="30" customFormat="1" ht="19" x14ac:dyDescent="0.35">
      <c r="A8" s="50"/>
      <c r="B8" s="41"/>
      <c r="D8" s="41"/>
      <c r="F8" s="41"/>
      <c r="H8" s="41"/>
      <c r="J8" s="42"/>
      <c r="L8" s="42"/>
      <c r="N8" s="42"/>
      <c r="P8" s="42"/>
      <c r="R8" s="42"/>
    </row>
    <row r="9" spans="1:19" s="8" customFormat="1" ht="19" x14ac:dyDescent="0.35">
      <c r="A9" s="13"/>
      <c r="B9" s="60" t="s">
        <v>92</v>
      </c>
      <c r="D9" s="24"/>
      <c r="F9" s="24"/>
      <c r="G9" s="30"/>
      <c r="H9" s="24"/>
      <c r="I9" s="30"/>
      <c r="K9" s="30"/>
      <c r="M9" s="30"/>
      <c r="O9" s="30"/>
      <c r="Q9" s="30"/>
      <c r="S9" s="30"/>
    </row>
    <row r="10" spans="1:19" s="8" customFormat="1" ht="45" x14ac:dyDescent="0.35">
      <c r="A10" s="13"/>
      <c r="B10" s="20" t="s">
        <v>428</v>
      </c>
      <c r="D10" s="9" t="s">
        <v>690</v>
      </c>
      <c r="F10" s="9" t="s">
        <v>689</v>
      </c>
      <c r="G10" s="32"/>
      <c r="H10" s="9" t="s">
        <v>724</v>
      </c>
      <c r="I10" s="32"/>
      <c r="J10" s="451" t="s">
        <v>827</v>
      </c>
      <c r="K10" s="32"/>
      <c r="L10" s="31"/>
      <c r="M10" s="32"/>
      <c r="N10" s="31"/>
      <c r="O10" s="32"/>
      <c r="P10" s="31"/>
      <c r="Q10" s="32"/>
      <c r="R10" s="31"/>
      <c r="S10" s="32"/>
    </row>
    <row r="11" spans="1:19" s="8" customFormat="1" ht="75" x14ac:dyDescent="0.35">
      <c r="A11" s="13"/>
      <c r="B11" s="20" t="s">
        <v>429</v>
      </c>
      <c r="D11" s="507" t="s">
        <v>247</v>
      </c>
      <c r="F11" s="9" t="s">
        <v>689</v>
      </c>
      <c r="G11" s="30"/>
      <c r="H11" s="9" t="s">
        <v>820</v>
      </c>
      <c r="I11" s="30"/>
      <c r="J11" s="500"/>
      <c r="K11" s="30"/>
      <c r="L11" s="31"/>
      <c r="M11" s="30"/>
      <c r="N11" s="31"/>
      <c r="O11" s="30"/>
      <c r="P11" s="31"/>
      <c r="Q11" s="30"/>
      <c r="R11" s="31"/>
      <c r="S11" s="30"/>
    </row>
    <row r="12" spans="1:19" s="8" customFormat="1" ht="45" x14ac:dyDescent="0.35">
      <c r="A12" s="13"/>
      <c r="B12" s="20" t="s">
        <v>430</v>
      </c>
      <c r="D12" s="9" t="s">
        <v>690</v>
      </c>
      <c r="F12" s="9" t="s">
        <v>689</v>
      </c>
      <c r="G12" s="32"/>
      <c r="H12" s="9" t="s">
        <v>821</v>
      </c>
      <c r="I12" s="32"/>
      <c r="J12" s="501"/>
      <c r="K12" s="32"/>
      <c r="L12" s="31"/>
      <c r="M12" s="32"/>
      <c r="N12" s="31"/>
      <c r="O12" s="32"/>
      <c r="P12" s="31"/>
      <c r="Q12" s="32"/>
      <c r="R12" s="31"/>
      <c r="S12" s="32"/>
    </row>
    <row r="13" spans="1:19" s="10" customFormat="1" x14ac:dyDescent="0.35">
      <c r="A13" s="55"/>
    </row>
  </sheetData>
  <mergeCells count="1">
    <mergeCell ref="J10:J12"/>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S33"/>
  <sheetViews>
    <sheetView topLeftCell="A4" zoomScale="55" zoomScaleNormal="55" workbookViewId="0">
      <selection activeCell="J10" sqref="J1:J1048576"/>
    </sheetView>
  </sheetViews>
  <sheetFormatPr baseColWidth="10" defaultColWidth="10.5" defaultRowHeight="15.5" x14ac:dyDescent="0.35"/>
  <cols>
    <col min="1" max="1" width="13" style="38" customWidth="1"/>
    <col min="2" max="2" width="69" style="15" customWidth="1"/>
    <col min="3" max="3" width="3.5" customWidth="1"/>
    <col min="4" max="4" width="29" customWidth="1"/>
    <col min="5" max="5" width="3.5" customWidth="1"/>
    <col min="6" max="6" width="20.5" customWidth="1"/>
    <col min="7" max="7" width="3.5" customWidth="1"/>
    <col min="8" max="8" width="20.5" customWidth="1"/>
    <col min="9" max="9" width="3.5" customWidth="1"/>
    <col min="10" max="10" width="44"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5" t="s">
        <v>101</v>
      </c>
      <c r="B1" s="222"/>
    </row>
    <row r="3" spans="1:19" s="32" customFormat="1" ht="90" x14ac:dyDescent="0.35">
      <c r="A3" s="207" t="s">
        <v>102</v>
      </c>
      <c r="B3" s="51" t="s">
        <v>103</v>
      </c>
      <c r="D3" s="9" t="s">
        <v>749</v>
      </c>
      <c r="F3" s="52"/>
      <c r="H3" s="52"/>
      <c r="J3" s="410"/>
      <c r="L3" s="31"/>
      <c r="N3" s="31"/>
      <c r="P3" s="31"/>
      <c r="R3" s="31"/>
    </row>
    <row r="4" spans="1:19" s="30" customFormat="1" ht="19" x14ac:dyDescent="0.35">
      <c r="A4" s="65"/>
      <c r="B4" s="41"/>
      <c r="D4" s="41"/>
      <c r="F4" s="41"/>
      <c r="H4" s="41"/>
      <c r="J4" s="42"/>
      <c r="L4" s="42"/>
      <c r="N4" s="42"/>
      <c r="P4" s="42"/>
      <c r="R4" s="42"/>
    </row>
    <row r="5" spans="1:19" s="279" customFormat="1" ht="80" x14ac:dyDescent="0.35">
      <c r="A5" s="281"/>
      <c r="B5" s="278" t="s">
        <v>80</v>
      </c>
      <c r="D5" s="278" t="s">
        <v>81</v>
      </c>
      <c r="F5" s="278" t="s">
        <v>82</v>
      </c>
      <c r="H5" s="278" t="s">
        <v>83</v>
      </c>
      <c r="I5" s="277"/>
      <c r="J5" s="280" t="s">
        <v>84</v>
      </c>
      <c r="L5" s="280" t="s">
        <v>85</v>
      </c>
      <c r="N5" s="280" t="s">
        <v>86</v>
      </c>
      <c r="P5" s="280" t="s">
        <v>87</v>
      </c>
      <c r="R5" s="280" t="s">
        <v>88</v>
      </c>
    </row>
    <row r="6" spans="1:19" s="30" customFormat="1" ht="19" x14ac:dyDescent="0.35">
      <c r="A6" s="65"/>
      <c r="B6" s="41"/>
      <c r="D6" s="41"/>
      <c r="F6" s="41"/>
      <c r="H6" s="41"/>
      <c r="J6" s="42"/>
      <c r="L6" s="42"/>
      <c r="N6" s="42"/>
      <c r="P6" s="42"/>
      <c r="R6" s="42"/>
    </row>
    <row r="7" spans="1:19" s="32" customFormat="1" ht="30" x14ac:dyDescent="0.35">
      <c r="A7" s="207" t="s">
        <v>104</v>
      </c>
      <c r="B7" s="51" t="s">
        <v>105</v>
      </c>
      <c r="D7" s="9" t="s">
        <v>49</v>
      </c>
      <c r="F7" s="52"/>
      <c r="H7" s="52"/>
      <c r="J7" s="43"/>
      <c r="L7" s="31"/>
      <c r="N7" s="31"/>
    </row>
    <row r="8" spans="1:19" s="30" customFormat="1" ht="19" x14ac:dyDescent="0.35">
      <c r="A8" s="65"/>
      <c r="B8" s="41"/>
      <c r="D8" s="41"/>
      <c r="F8" s="41"/>
      <c r="H8" s="41"/>
      <c r="J8" s="42"/>
      <c r="L8" s="42"/>
      <c r="N8" s="42"/>
    </row>
    <row r="9" spans="1:19" s="17" customFormat="1" ht="19" x14ac:dyDescent="0.35">
      <c r="A9" s="446" t="s">
        <v>91</v>
      </c>
      <c r="B9" s="90" t="s">
        <v>92</v>
      </c>
      <c r="D9" s="24"/>
      <c r="F9" s="24"/>
      <c r="H9" s="24"/>
      <c r="L9" s="31"/>
      <c r="M9" s="30"/>
      <c r="N9" s="31"/>
      <c r="O9" s="30"/>
      <c r="P9" s="31"/>
      <c r="Q9" s="30"/>
      <c r="R9" s="31"/>
    </row>
    <row r="10" spans="1:19" s="17" customFormat="1" ht="19" x14ac:dyDescent="0.35">
      <c r="A10" s="446"/>
      <c r="B10" s="91" t="s">
        <v>107</v>
      </c>
      <c r="D10" s="9">
        <v>123</v>
      </c>
      <c r="F10" s="100" t="s">
        <v>689</v>
      </c>
      <c r="H10" s="100" t="s">
        <v>727</v>
      </c>
      <c r="J10" s="448" t="s">
        <v>832</v>
      </c>
      <c r="K10" s="30"/>
      <c r="L10" s="31"/>
      <c r="M10" s="30"/>
      <c r="N10" s="31"/>
      <c r="O10" s="30"/>
      <c r="P10" s="31"/>
      <c r="Q10" s="30"/>
      <c r="R10" s="31"/>
      <c r="S10" s="30"/>
    </row>
    <row r="11" spans="1:19" s="17" customFormat="1" ht="15" x14ac:dyDescent="0.35">
      <c r="A11" s="447"/>
      <c r="B11" s="90" t="s">
        <v>108</v>
      </c>
      <c r="D11" s="9" t="s">
        <v>690</v>
      </c>
      <c r="F11" s="100" t="s">
        <v>689</v>
      </c>
      <c r="H11" s="100" t="s">
        <v>728</v>
      </c>
      <c r="J11" s="449"/>
      <c r="K11" s="32"/>
      <c r="L11" s="31"/>
      <c r="M11" s="32"/>
      <c r="N11" s="31"/>
      <c r="O11" s="32"/>
      <c r="P11" s="31"/>
      <c r="Q11" s="32"/>
      <c r="R11" s="31"/>
      <c r="S11" s="32"/>
    </row>
    <row r="12" spans="1:19" s="17" customFormat="1" ht="19" x14ac:dyDescent="0.35">
      <c r="A12" s="447"/>
      <c r="B12" s="90" t="s">
        <v>109</v>
      </c>
      <c r="D12" s="9" t="s">
        <v>690</v>
      </c>
      <c r="F12" s="100" t="s">
        <v>689</v>
      </c>
      <c r="H12" s="100" t="s">
        <v>728</v>
      </c>
      <c r="J12" s="449"/>
      <c r="K12" s="30"/>
      <c r="L12" s="31"/>
      <c r="M12" s="30"/>
      <c r="N12" s="31"/>
      <c r="O12" s="30"/>
      <c r="P12" s="31"/>
      <c r="Q12" s="30"/>
      <c r="R12" s="31"/>
      <c r="S12" s="30"/>
    </row>
    <row r="13" spans="1:19" s="17" customFormat="1" ht="30" x14ac:dyDescent="0.35">
      <c r="A13" s="447"/>
      <c r="B13" s="92" t="s">
        <v>110</v>
      </c>
      <c r="D13" s="9" t="s">
        <v>690</v>
      </c>
      <c r="F13" s="100" t="s">
        <v>689</v>
      </c>
      <c r="H13" s="409" t="s">
        <v>751</v>
      </c>
      <c r="J13" s="449"/>
      <c r="L13" s="31"/>
      <c r="N13" s="31"/>
      <c r="P13" s="31"/>
      <c r="R13" s="31"/>
    </row>
    <row r="14" spans="1:19" s="17" customFormat="1" ht="15" x14ac:dyDescent="0.35">
      <c r="A14" s="447"/>
      <c r="B14" s="93" t="s">
        <v>111</v>
      </c>
      <c r="D14" s="9">
        <v>0</v>
      </c>
      <c r="F14" s="100" t="s">
        <v>689</v>
      </c>
      <c r="H14" s="100" t="s">
        <v>727</v>
      </c>
      <c r="J14" s="449"/>
      <c r="L14" s="31"/>
      <c r="N14" s="31"/>
      <c r="P14" s="31"/>
      <c r="R14" s="31"/>
    </row>
    <row r="15" spans="1:19" s="17" customFormat="1" ht="15" x14ac:dyDescent="0.35">
      <c r="A15" s="447"/>
      <c r="B15" s="92" t="s">
        <v>112</v>
      </c>
      <c r="D15" s="9" t="s">
        <v>690</v>
      </c>
      <c r="F15" s="100" t="s">
        <v>689</v>
      </c>
      <c r="H15" s="100" t="s">
        <v>689</v>
      </c>
      <c r="J15" s="449"/>
      <c r="L15" s="31"/>
      <c r="N15" s="31"/>
      <c r="P15" s="31"/>
      <c r="R15" s="31"/>
    </row>
    <row r="16" spans="1:19" s="17" customFormat="1" ht="139.5" x14ac:dyDescent="0.35">
      <c r="A16" s="447"/>
      <c r="B16" s="90" t="s">
        <v>113</v>
      </c>
      <c r="D16" s="9" t="s">
        <v>690</v>
      </c>
      <c r="F16" s="395" t="s">
        <v>756</v>
      </c>
      <c r="H16" s="100" t="s">
        <v>729</v>
      </c>
      <c r="J16" s="449"/>
      <c r="K16" s="34"/>
      <c r="L16" s="31"/>
      <c r="M16" s="34"/>
      <c r="N16" s="31"/>
      <c r="O16" s="34"/>
      <c r="P16" s="31"/>
      <c r="Q16" s="34"/>
      <c r="R16" s="31"/>
      <c r="S16" s="34"/>
    </row>
    <row r="17" spans="1:19" s="17" customFormat="1" x14ac:dyDescent="0.35">
      <c r="A17" s="447"/>
      <c r="B17" s="90" t="s">
        <v>109</v>
      </c>
      <c r="D17" s="9" t="s">
        <v>690</v>
      </c>
      <c r="F17" s="100" t="s">
        <v>689</v>
      </c>
      <c r="H17" s="100" t="s">
        <v>729</v>
      </c>
      <c r="J17" s="449"/>
      <c r="K17" s="34"/>
      <c r="L17" s="31"/>
      <c r="M17" s="34"/>
      <c r="N17" s="31"/>
      <c r="O17" s="34"/>
      <c r="P17" s="31"/>
      <c r="Q17" s="34"/>
      <c r="R17" s="31"/>
      <c r="S17" s="34"/>
    </row>
    <row r="18" spans="1:19" s="17" customFormat="1" ht="30" x14ac:dyDescent="0.35">
      <c r="A18" s="447"/>
      <c r="B18" s="92" t="s">
        <v>114</v>
      </c>
      <c r="D18" s="9" t="s">
        <v>690</v>
      </c>
      <c r="F18" s="100" t="s">
        <v>689</v>
      </c>
      <c r="H18" s="100" t="s">
        <v>689</v>
      </c>
      <c r="J18" s="449"/>
      <c r="K18" s="34"/>
      <c r="L18" s="31"/>
      <c r="M18" s="34"/>
      <c r="N18" s="31"/>
      <c r="O18" s="34"/>
      <c r="P18" s="31"/>
      <c r="Q18" s="34"/>
      <c r="R18" s="31"/>
      <c r="S18" s="34"/>
    </row>
    <row r="19" spans="1:19" s="17" customFormat="1" x14ac:dyDescent="0.35">
      <c r="A19" s="447"/>
      <c r="B19" s="90" t="s">
        <v>115</v>
      </c>
      <c r="D19" s="9" t="s">
        <v>690</v>
      </c>
      <c r="F19" s="100" t="s">
        <v>689</v>
      </c>
      <c r="H19" s="100" t="s">
        <v>754</v>
      </c>
      <c r="J19" s="450"/>
      <c r="K19" s="34"/>
      <c r="L19" s="31"/>
      <c r="M19" s="34"/>
      <c r="N19" s="31"/>
      <c r="O19" s="34"/>
      <c r="P19" s="31"/>
      <c r="Q19" s="34"/>
      <c r="R19" s="31"/>
      <c r="S19" s="34"/>
    </row>
    <row r="20" spans="1:19" s="95" customFormat="1" ht="65" customHeight="1" x14ac:dyDescent="0.35">
      <c r="A20" s="94"/>
      <c r="B20" s="95" t="s">
        <v>116</v>
      </c>
      <c r="J20" s="418"/>
      <c r="K20" s="88"/>
      <c r="L20" s="8"/>
      <c r="M20" s="88"/>
      <c r="N20" s="8"/>
      <c r="O20" s="88"/>
      <c r="P20" s="8"/>
      <c r="Q20" s="88"/>
      <c r="R20" s="8"/>
      <c r="S20" s="88"/>
    </row>
    <row r="21" spans="1:19" s="35" customFormat="1" x14ac:dyDescent="0.35">
      <c r="A21" s="446" t="s">
        <v>100</v>
      </c>
      <c r="B21" s="90" t="s">
        <v>92</v>
      </c>
      <c r="C21" s="17"/>
      <c r="D21" s="24"/>
      <c r="E21" s="17"/>
      <c r="F21" s="24"/>
      <c r="G21" s="17"/>
      <c r="H21" s="24"/>
      <c r="I21" s="17"/>
      <c r="J21" s="29"/>
      <c r="K21" s="34"/>
      <c r="L21" s="31"/>
      <c r="M21" s="34"/>
      <c r="N21" s="31"/>
      <c r="O21" s="34"/>
      <c r="P21" s="31"/>
      <c r="Q21" s="34"/>
      <c r="R21" s="31"/>
      <c r="S21" s="34"/>
    </row>
    <row r="22" spans="1:19" s="35" customFormat="1" x14ac:dyDescent="0.35">
      <c r="A22" s="446"/>
      <c r="B22" s="91" t="s">
        <v>117</v>
      </c>
      <c r="C22" s="17"/>
      <c r="D22" s="9">
        <v>0</v>
      </c>
      <c r="E22" s="17"/>
      <c r="F22" s="9"/>
      <c r="G22" s="17"/>
      <c r="H22" s="100" t="s">
        <v>755</v>
      </c>
      <c r="I22" s="17"/>
      <c r="J22" s="451" t="s">
        <v>753</v>
      </c>
      <c r="K22" s="34"/>
      <c r="L22" s="31"/>
      <c r="M22" s="34"/>
      <c r="N22" s="31"/>
      <c r="O22" s="34"/>
      <c r="P22" s="31"/>
      <c r="Q22" s="34"/>
      <c r="R22" s="31"/>
      <c r="S22" s="34"/>
    </row>
    <row r="23" spans="1:19" s="35" customFormat="1" x14ac:dyDescent="0.35">
      <c r="A23" s="447"/>
      <c r="B23" s="90" t="s">
        <v>108</v>
      </c>
      <c r="C23" s="17"/>
      <c r="D23" s="100" t="s">
        <v>689</v>
      </c>
      <c r="E23" s="17"/>
      <c r="F23" s="100" t="s">
        <v>689</v>
      </c>
      <c r="G23" s="17"/>
      <c r="H23" s="100" t="s">
        <v>755</v>
      </c>
      <c r="I23" s="17"/>
      <c r="J23" s="452"/>
      <c r="K23" s="34"/>
      <c r="L23" s="31"/>
      <c r="M23" s="34"/>
      <c r="N23" s="31"/>
      <c r="O23" s="34"/>
      <c r="P23" s="31"/>
      <c r="Q23" s="34"/>
      <c r="R23" s="31"/>
      <c r="S23" s="34"/>
    </row>
    <row r="24" spans="1:19" s="35" customFormat="1" x14ac:dyDescent="0.35">
      <c r="A24" s="447"/>
      <c r="B24" s="90" t="s">
        <v>109</v>
      </c>
      <c r="C24" s="17"/>
      <c r="D24" s="100" t="s">
        <v>689</v>
      </c>
      <c r="E24" s="17"/>
      <c r="F24" s="100" t="s">
        <v>689</v>
      </c>
      <c r="G24" s="17"/>
      <c r="H24" s="100" t="s">
        <v>755</v>
      </c>
      <c r="I24" s="17"/>
      <c r="J24" s="452"/>
      <c r="K24" s="34"/>
      <c r="L24" s="31"/>
      <c r="M24" s="34"/>
      <c r="N24" s="31"/>
      <c r="O24" s="34"/>
      <c r="P24" s="31"/>
      <c r="Q24" s="34"/>
      <c r="R24" s="31"/>
      <c r="S24" s="34"/>
    </row>
    <row r="25" spans="1:19" s="35" customFormat="1" ht="30" x14ac:dyDescent="0.35">
      <c r="A25" s="447"/>
      <c r="B25" s="92" t="s">
        <v>118</v>
      </c>
      <c r="C25" s="17"/>
      <c r="D25" s="100" t="s">
        <v>689</v>
      </c>
      <c r="E25" s="17"/>
      <c r="F25" s="100" t="s">
        <v>689</v>
      </c>
      <c r="G25" s="17"/>
      <c r="H25" s="100" t="s">
        <v>755</v>
      </c>
      <c r="I25" s="17"/>
      <c r="J25" s="452"/>
      <c r="K25" s="34"/>
      <c r="L25" s="31"/>
      <c r="M25" s="34"/>
      <c r="N25" s="31"/>
      <c r="O25" s="34"/>
      <c r="P25" s="31"/>
      <c r="Q25" s="34"/>
      <c r="R25" s="31"/>
      <c r="S25" s="34"/>
    </row>
    <row r="26" spans="1:19" s="35" customFormat="1" x14ac:dyDescent="0.35">
      <c r="A26" s="447"/>
      <c r="B26" s="93" t="s">
        <v>119</v>
      </c>
      <c r="C26" s="17"/>
      <c r="D26" s="9">
        <v>0</v>
      </c>
      <c r="E26" s="17"/>
      <c r="F26" s="100" t="s">
        <v>689</v>
      </c>
      <c r="G26" s="17"/>
      <c r="H26" s="100" t="s">
        <v>755</v>
      </c>
      <c r="I26" s="17"/>
      <c r="J26" s="452"/>
      <c r="K26" s="34"/>
      <c r="L26" s="31"/>
      <c r="M26" s="34"/>
      <c r="N26" s="31"/>
      <c r="O26" s="34"/>
      <c r="P26" s="31"/>
      <c r="Q26" s="34"/>
      <c r="R26" s="31"/>
      <c r="S26" s="34"/>
    </row>
    <row r="27" spans="1:19" s="35" customFormat="1" x14ac:dyDescent="0.35">
      <c r="A27" s="447"/>
      <c r="B27" s="92" t="s">
        <v>112</v>
      </c>
      <c r="C27" s="17"/>
      <c r="D27" s="100" t="s">
        <v>689</v>
      </c>
      <c r="E27" s="17"/>
      <c r="F27" s="100" t="s">
        <v>689</v>
      </c>
      <c r="G27" s="17"/>
      <c r="H27" s="100" t="s">
        <v>755</v>
      </c>
      <c r="I27" s="17"/>
      <c r="J27" s="452"/>
      <c r="K27" s="34"/>
      <c r="L27" s="31"/>
      <c r="M27" s="34"/>
      <c r="N27" s="31"/>
      <c r="O27" s="34"/>
      <c r="P27" s="31"/>
      <c r="Q27" s="34"/>
      <c r="R27" s="31"/>
      <c r="S27" s="34"/>
    </row>
    <row r="28" spans="1:19" s="35" customFormat="1" x14ac:dyDescent="0.35">
      <c r="A28" s="447"/>
      <c r="B28" s="90" t="s">
        <v>113</v>
      </c>
      <c r="C28" s="17"/>
      <c r="D28" s="100" t="s">
        <v>689</v>
      </c>
      <c r="E28" s="17"/>
      <c r="F28" s="100" t="s">
        <v>689</v>
      </c>
      <c r="G28" s="17"/>
      <c r="H28" s="100" t="s">
        <v>755</v>
      </c>
      <c r="I28" s="17"/>
      <c r="J28" s="452"/>
      <c r="K28" s="34"/>
      <c r="L28" s="31"/>
      <c r="M28" s="34"/>
      <c r="N28" s="31"/>
      <c r="O28" s="34"/>
      <c r="P28" s="31"/>
      <c r="Q28" s="34"/>
      <c r="R28" s="31"/>
      <c r="S28" s="34"/>
    </row>
    <row r="29" spans="1:19" s="35" customFormat="1" x14ac:dyDescent="0.35">
      <c r="A29" s="447"/>
      <c r="B29" s="90" t="s">
        <v>109</v>
      </c>
      <c r="C29" s="17"/>
      <c r="D29" s="100" t="s">
        <v>689</v>
      </c>
      <c r="E29" s="17"/>
      <c r="F29" s="100" t="s">
        <v>689</v>
      </c>
      <c r="G29" s="17"/>
      <c r="H29" s="100" t="s">
        <v>755</v>
      </c>
      <c r="I29" s="17"/>
      <c r="J29" s="452"/>
      <c r="K29" s="34"/>
      <c r="L29" s="31"/>
      <c r="M29" s="34"/>
      <c r="N29" s="31"/>
      <c r="O29" s="34"/>
      <c r="P29" s="31"/>
      <c r="Q29" s="34"/>
      <c r="R29" s="31"/>
      <c r="S29" s="34"/>
    </row>
    <row r="30" spans="1:19" s="35" customFormat="1" ht="30" x14ac:dyDescent="0.35">
      <c r="A30" s="447"/>
      <c r="B30" s="92" t="s">
        <v>114</v>
      </c>
      <c r="C30" s="17"/>
      <c r="D30" s="100" t="s">
        <v>689</v>
      </c>
      <c r="E30" s="17"/>
      <c r="F30" s="100" t="s">
        <v>689</v>
      </c>
      <c r="G30" s="17"/>
      <c r="H30" s="100" t="s">
        <v>755</v>
      </c>
      <c r="I30" s="17"/>
      <c r="J30" s="452"/>
      <c r="K30" s="34"/>
      <c r="L30" s="31"/>
      <c r="M30" s="34"/>
      <c r="N30" s="31"/>
      <c r="O30" s="34"/>
      <c r="P30" s="31"/>
      <c r="Q30" s="34"/>
      <c r="R30" s="31"/>
      <c r="S30" s="34"/>
    </row>
    <row r="31" spans="1:19" s="35" customFormat="1" x14ac:dyDescent="0.35">
      <c r="A31" s="447"/>
      <c r="B31" s="90" t="s">
        <v>115</v>
      </c>
      <c r="C31" s="17"/>
      <c r="D31" s="100" t="s">
        <v>689</v>
      </c>
      <c r="E31" s="17"/>
      <c r="F31" s="100" t="s">
        <v>689</v>
      </c>
      <c r="G31" s="17"/>
      <c r="H31" s="100" t="s">
        <v>755</v>
      </c>
      <c r="I31" s="17"/>
      <c r="J31" s="453"/>
      <c r="K31" s="34"/>
      <c r="L31" s="31"/>
      <c r="M31" s="34"/>
      <c r="N31" s="31"/>
      <c r="O31" s="34"/>
      <c r="P31" s="31"/>
      <c r="Q31" s="34"/>
      <c r="R31" s="31"/>
      <c r="S31" s="34"/>
    </row>
    <row r="32" spans="1:19" s="35" customFormat="1" ht="152.25" customHeight="1" x14ac:dyDescent="0.35">
      <c r="A32" s="96"/>
      <c r="B32" s="35" t="s">
        <v>116</v>
      </c>
      <c r="J32" s="35" t="s">
        <v>752</v>
      </c>
      <c r="K32" s="34"/>
      <c r="L32" s="34"/>
      <c r="M32" s="34"/>
      <c r="N32" s="34"/>
      <c r="O32" s="34"/>
      <c r="P32" s="34"/>
      <c r="Q32" s="34"/>
      <c r="R32" s="34"/>
      <c r="S32" s="34"/>
    </row>
    <row r="33" spans="1:2" s="10" customFormat="1" x14ac:dyDescent="0.35">
      <c r="A33" s="86"/>
      <c r="B33" s="97"/>
    </row>
  </sheetData>
  <mergeCells count="4">
    <mergeCell ref="A9:A19"/>
    <mergeCell ref="A21:A31"/>
    <mergeCell ref="J10:J19"/>
    <mergeCell ref="J22:J31"/>
  </mergeCells>
  <hyperlinks>
    <hyperlink ref="F16" r:id="rId1" xr:uid="{DF2EE2A4-0DCA-499D-9B82-60E92DD4E0F0}"/>
  </hyperlinks>
  <pageMargins left="0.25" right="0.25" top="0.75" bottom="0.75" header="0.3" footer="0.3"/>
  <pageSetup paperSize="8" scale="8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S22"/>
  <sheetViews>
    <sheetView topLeftCell="A7" zoomScale="60" zoomScaleNormal="60" workbookViewId="0">
      <selection activeCell="J14" sqref="J14"/>
    </sheetView>
  </sheetViews>
  <sheetFormatPr baseColWidth="10" defaultColWidth="10.5" defaultRowHeight="15.5" x14ac:dyDescent="0.35"/>
  <cols>
    <col min="1" max="1" width="14.08203125" customWidth="1"/>
    <col min="2" max="2" width="63.58203125" style="16" customWidth="1"/>
    <col min="3" max="3" width="3.5" customWidth="1"/>
    <col min="4" max="4" width="27.5" customWidth="1"/>
    <col min="5" max="5" width="3.5" customWidth="1"/>
    <col min="6" max="6" width="27.5" customWidth="1"/>
    <col min="7" max="7" width="3.5" customWidth="1"/>
    <col min="8" max="8" width="37" customWidth="1"/>
    <col min="9" max="9" width="3.5" customWidth="1"/>
    <col min="10" max="10" width="54"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5" t="s">
        <v>120</v>
      </c>
    </row>
    <row r="3" spans="1:19" s="32" customFormat="1" ht="70" customHeight="1" x14ac:dyDescent="0.35">
      <c r="A3" s="207" t="s">
        <v>121</v>
      </c>
      <c r="B3" s="51" t="s">
        <v>122</v>
      </c>
      <c r="D3" s="9" t="s">
        <v>749</v>
      </c>
      <c r="F3" s="52"/>
      <c r="H3" s="52"/>
      <c r="J3" s="410"/>
      <c r="L3" s="31"/>
      <c r="N3" s="31"/>
      <c r="P3" s="31"/>
      <c r="R3" s="31"/>
    </row>
    <row r="4" spans="1:19" s="30" customFormat="1" ht="19" x14ac:dyDescent="0.35">
      <c r="A4" s="50"/>
      <c r="B4" s="41"/>
      <c r="D4" s="41"/>
      <c r="F4" s="41"/>
      <c r="H4" s="41"/>
      <c r="J4" s="42"/>
      <c r="L4" s="42"/>
      <c r="N4" s="42"/>
      <c r="P4" s="42"/>
      <c r="R4" s="42"/>
    </row>
    <row r="5" spans="1:19" s="277" customFormat="1" ht="64" x14ac:dyDescent="0.35">
      <c r="A5" s="282"/>
      <c r="B5" s="283" t="s">
        <v>80</v>
      </c>
      <c r="D5" s="278" t="s">
        <v>81</v>
      </c>
      <c r="E5" s="279"/>
      <c r="F5" s="278" t="s">
        <v>82</v>
      </c>
      <c r="G5" s="279"/>
      <c r="H5" s="278" t="s">
        <v>83</v>
      </c>
      <c r="J5" s="280" t="s">
        <v>84</v>
      </c>
      <c r="K5" s="279"/>
      <c r="L5" s="280" t="s">
        <v>85</v>
      </c>
      <c r="M5" s="279"/>
      <c r="N5" s="280" t="s">
        <v>86</v>
      </c>
      <c r="O5" s="279"/>
      <c r="P5" s="280" t="s">
        <v>87</v>
      </c>
      <c r="Q5" s="279"/>
      <c r="R5" s="280" t="s">
        <v>88</v>
      </c>
      <c r="S5" s="279"/>
    </row>
    <row r="6" spans="1:19" s="30" customFormat="1" ht="19" x14ac:dyDescent="0.35">
      <c r="A6" s="50"/>
      <c r="B6" s="41"/>
      <c r="D6" s="41"/>
      <c r="F6" s="41"/>
      <c r="H6" s="41"/>
      <c r="J6" s="42"/>
      <c r="L6" s="42"/>
      <c r="N6" s="42"/>
      <c r="P6" s="42"/>
      <c r="R6" s="42"/>
    </row>
    <row r="7" spans="1:19" s="8" customFormat="1" ht="37" customHeight="1" x14ac:dyDescent="0.35">
      <c r="A7" s="438" t="s">
        <v>91</v>
      </c>
      <c r="B7" s="17" t="s">
        <v>123</v>
      </c>
      <c r="D7" s="9" t="s">
        <v>692</v>
      </c>
      <c r="F7" s="395" t="s">
        <v>691</v>
      </c>
      <c r="G7" s="17"/>
      <c r="H7" s="100" t="s">
        <v>726</v>
      </c>
      <c r="I7" s="17"/>
      <c r="J7" s="448" t="s">
        <v>850</v>
      </c>
      <c r="K7" s="17"/>
      <c r="L7" s="31"/>
      <c r="M7" s="30"/>
      <c r="N7" s="31"/>
      <c r="O7" s="30"/>
      <c r="P7" s="31"/>
      <c r="Q7" s="30"/>
      <c r="R7" s="31"/>
      <c r="S7" s="17"/>
    </row>
    <row r="8" spans="1:19" s="8" customFormat="1" ht="37" customHeight="1" x14ac:dyDescent="0.35">
      <c r="A8" s="438"/>
      <c r="B8" s="17" t="s">
        <v>124</v>
      </c>
      <c r="D8" s="9" t="s">
        <v>692</v>
      </c>
      <c r="F8" s="395" t="s">
        <v>691</v>
      </c>
      <c r="G8" s="17"/>
      <c r="H8" s="100" t="s">
        <v>726</v>
      </c>
      <c r="I8" s="17"/>
      <c r="J8" s="456"/>
      <c r="K8" s="30"/>
      <c r="L8" s="31"/>
      <c r="M8" s="30"/>
      <c r="N8" s="31"/>
      <c r="O8" s="30"/>
      <c r="P8" s="31"/>
      <c r="Q8" s="30"/>
      <c r="R8" s="31"/>
      <c r="S8" s="30"/>
    </row>
    <row r="9" spans="1:19" s="8" customFormat="1" ht="37" customHeight="1" x14ac:dyDescent="0.35">
      <c r="A9" s="438"/>
      <c r="B9" s="17" t="s">
        <v>125</v>
      </c>
      <c r="D9" s="9" t="s">
        <v>692</v>
      </c>
      <c r="F9" s="395" t="s">
        <v>691</v>
      </c>
      <c r="G9" s="17"/>
      <c r="H9" s="100" t="s">
        <v>726</v>
      </c>
      <c r="I9" s="17"/>
      <c r="J9" s="456"/>
      <c r="K9" s="32"/>
      <c r="L9" s="31"/>
      <c r="M9" s="32"/>
      <c r="N9" s="31"/>
      <c r="O9" s="32"/>
      <c r="P9" s="31"/>
      <c r="Q9" s="32"/>
      <c r="R9" s="31"/>
      <c r="S9" s="32"/>
    </row>
    <row r="10" spans="1:19" s="8" customFormat="1" ht="37" customHeight="1" x14ac:dyDescent="0.35">
      <c r="A10" s="438"/>
      <c r="B10" s="17" t="s">
        <v>126</v>
      </c>
      <c r="D10" s="9" t="s">
        <v>692</v>
      </c>
      <c r="F10" s="395" t="s">
        <v>691</v>
      </c>
      <c r="G10" s="17"/>
      <c r="H10" s="100" t="s">
        <v>726</v>
      </c>
      <c r="I10" s="17"/>
      <c r="J10" s="456"/>
      <c r="K10" s="30"/>
      <c r="L10" s="31"/>
      <c r="M10" s="30"/>
      <c r="N10" s="31"/>
      <c r="O10" s="30"/>
      <c r="P10" s="31"/>
      <c r="Q10" s="30"/>
      <c r="R10" s="31"/>
      <c r="S10" s="30"/>
    </row>
    <row r="11" spans="1:19" s="8" customFormat="1" ht="37" customHeight="1" x14ac:dyDescent="0.35">
      <c r="A11" s="438"/>
      <c r="B11" s="17" t="s">
        <v>127</v>
      </c>
      <c r="D11" s="9" t="s">
        <v>692</v>
      </c>
      <c r="F11" s="395" t="s">
        <v>691</v>
      </c>
      <c r="G11" s="17"/>
      <c r="H11" s="100" t="s">
        <v>726</v>
      </c>
      <c r="I11" s="17"/>
      <c r="J11" s="456"/>
      <c r="K11" s="17"/>
      <c r="L11" s="31"/>
      <c r="M11" s="17"/>
      <c r="N11" s="31"/>
      <c r="O11" s="17"/>
      <c r="P11" s="31"/>
      <c r="Q11" s="17"/>
      <c r="R11" s="31"/>
      <c r="S11" s="17"/>
    </row>
    <row r="12" spans="1:19" s="8" customFormat="1" ht="37" customHeight="1" x14ac:dyDescent="0.35">
      <c r="A12" s="454"/>
      <c r="B12" s="17" t="s">
        <v>128</v>
      </c>
      <c r="D12" s="9" t="s">
        <v>692</v>
      </c>
      <c r="F12" s="395" t="s">
        <v>691</v>
      </c>
      <c r="G12" s="17"/>
      <c r="H12" s="100" t="s">
        <v>726</v>
      </c>
      <c r="I12" s="17"/>
      <c r="J12" s="456"/>
      <c r="K12" s="17"/>
      <c r="L12" s="31"/>
      <c r="M12" s="17"/>
      <c r="N12" s="31"/>
      <c r="O12" s="17"/>
      <c r="P12" s="31"/>
      <c r="Q12" s="17"/>
      <c r="R12" s="31"/>
      <c r="S12" s="17"/>
    </row>
    <row r="13" spans="1:19" s="8" customFormat="1" ht="37" customHeight="1" x14ac:dyDescent="0.35">
      <c r="A13" s="454"/>
      <c r="B13" s="22" t="s">
        <v>129</v>
      </c>
      <c r="D13" s="9" t="s">
        <v>692</v>
      </c>
      <c r="F13" s="395" t="s">
        <v>691</v>
      </c>
      <c r="G13" s="17"/>
      <c r="H13" s="100" t="s">
        <v>726</v>
      </c>
      <c r="I13" s="17"/>
      <c r="J13" s="457"/>
      <c r="K13" s="17"/>
      <c r="L13" s="31"/>
      <c r="M13" s="17"/>
      <c r="N13" s="31"/>
      <c r="O13" s="17"/>
      <c r="P13" s="31"/>
      <c r="Q13" s="17"/>
      <c r="R13" s="31"/>
      <c r="S13" s="17"/>
    </row>
    <row r="14" spans="1:19" s="88" customFormat="1" ht="20.25" customHeight="1" x14ac:dyDescent="0.35">
      <c r="A14" s="98"/>
      <c r="B14" s="90"/>
      <c r="G14" s="17"/>
      <c r="I14" s="17"/>
      <c r="J14" s="17"/>
      <c r="L14" s="8"/>
      <c r="N14" s="8"/>
      <c r="P14" s="8"/>
      <c r="R14" s="8"/>
    </row>
    <row r="15" spans="1:19" s="8" customFormat="1" ht="37" customHeight="1" x14ac:dyDescent="0.35">
      <c r="A15" s="455" t="s">
        <v>100</v>
      </c>
      <c r="B15" s="17" t="s">
        <v>130</v>
      </c>
      <c r="D15" s="9" t="s">
        <v>690</v>
      </c>
      <c r="F15" s="100" t="s">
        <v>689</v>
      </c>
      <c r="G15" s="17"/>
      <c r="H15" s="100" t="s">
        <v>689</v>
      </c>
      <c r="I15" s="17"/>
      <c r="J15" s="448" t="s">
        <v>831</v>
      </c>
      <c r="K15" s="34"/>
      <c r="L15" s="31"/>
      <c r="M15" s="34"/>
      <c r="N15" s="31"/>
      <c r="O15" s="34"/>
      <c r="P15" s="31"/>
      <c r="Q15" s="34"/>
      <c r="R15" s="31"/>
      <c r="S15" s="34"/>
    </row>
    <row r="16" spans="1:19" s="8" customFormat="1" ht="37" customHeight="1" x14ac:dyDescent="0.35">
      <c r="A16" s="455"/>
      <c r="B16" s="17" t="s">
        <v>124</v>
      </c>
      <c r="D16" s="9" t="s">
        <v>690</v>
      </c>
      <c r="F16" s="100" t="s">
        <v>689</v>
      </c>
      <c r="G16" s="17"/>
      <c r="H16" s="100" t="s">
        <v>689</v>
      </c>
      <c r="I16" s="17"/>
      <c r="J16" s="458"/>
      <c r="K16" s="34"/>
      <c r="L16" s="31"/>
      <c r="M16" s="34"/>
      <c r="N16" s="31"/>
      <c r="O16" s="34"/>
      <c r="P16" s="31"/>
      <c r="Q16" s="34"/>
      <c r="R16" s="31"/>
      <c r="S16" s="34"/>
    </row>
    <row r="17" spans="1:19" s="8" customFormat="1" ht="37" customHeight="1" x14ac:dyDescent="0.35">
      <c r="A17" s="455"/>
      <c r="B17" s="17" t="s">
        <v>125</v>
      </c>
      <c r="D17" s="9" t="s">
        <v>690</v>
      </c>
      <c r="F17" s="100" t="s">
        <v>689</v>
      </c>
      <c r="G17" s="17"/>
      <c r="H17" s="100" t="s">
        <v>689</v>
      </c>
      <c r="I17" s="17"/>
      <c r="J17" s="458"/>
      <c r="K17" s="34"/>
      <c r="L17" s="31"/>
      <c r="M17" s="34"/>
      <c r="N17" s="31"/>
      <c r="O17" s="34"/>
      <c r="P17" s="31"/>
      <c r="Q17" s="34"/>
      <c r="R17" s="31"/>
      <c r="S17" s="34"/>
    </row>
    <row r="18" spans="1:19" s="8" customFormat="1" ht="37" customHeight="1" x14ac:dyDescent="0.35">
      <c r="A18" s="455"/>
      <c r="B18" s="17" t="s">
        <v>126</v>
      </c>
      <c r="D18" s="9" t="s">
        <v>690</v>
      </c>
      <c r="F18" s="100" t="s">
        <v>689</v>
      </c>
      <c r="G18" s="35"/>
      <c r="H18" s="100" t="s">
        <v>689</v>
      </c>
      <c r="I18" s="35"/>
      <c r="J18" s="458"/>
      <c r="K18" s="34"/>
      <c r="L18" s="31"/>
      <c r="M18" s="34"/>
      <c r="N18" s="31"/>
      <c r="O18" s="34"/>
      <c r="P18" s="31"/>
      <c r="Q18" s="34"/>
      <c r="R18" s="31"/>
      <c r="S18" s="34"/>
    </row>
    <row r="19" spans="1:19" s="8" customFormat="1" ht="37" customHeight="1" x14ac:dyDescent="0.35">
      <c r="A19" s="455"/>
      <c r="B19" s="17" t="s">
        <v>127</v>
      </c>
      <c r="D19" s="9" t="s">
        <v>690</v>
      </c>
      <c r="F19" s="100" t="s">
        <v>689</v>
      </c>
      <c r="G19" s="17"/>
      <c r="H19" s="100" t="s">
        <v>689</v>
      </c>
      <c r="I19" s="17"/>
      <c r="J19" s="458"/>
      <c r="K19" s="34"/>
      <c r="L19" s="31"/>
      <c r="M19" s="34"/>
      <c r="N19" s="31"/>
      <c r="O19" s="34"/>
      <c r="P19" s="31"/>
      <c r="Q19" s="34"/>
      <c r="R19" s="31"/>
      <c r="S19" s="34"/>
    </row>
    <row r="20" spans="1:19" s="8" customFormat="1" ht="37" customHeight="1" x14ac:dyDescent="0.35">
      <c r="A20" s="454"/>
      <c r="B20" s="17" t="s">
        <v>128</v>
      </c>
      <c r="D20" s="9" t="s">
        <v>690</v>
      </c>
      <c r="F20" s="100" t="s">
        <v>689</v>
      </c>
      <c r="G20" s="17"/>
      <c r="H20" s="100" t="s">
        <v>689</v>
      </c>
      <c r="I20" s="17"/>
      <c r="J20" s="458"/>
      <c r="K20" s="34"/>
      <c r="L20" s="31"/>
      <c r="M20" s="34"/>
      <c r="N20" s="31"/>
      <c r="O20" s="34"/>
      <c r="P20" s="31"/>
      <c r="Q20" s="34"/>
      <c r="R20" s="31"/>
      <c r="S20" s="34"/>
    </row>
    <row r="21" spans="1:19" s="8" customFormat="1" ht="37" customHeight="1" x14ac:dyDescent="0.35">
      <c r="A21" s="454"/>
      <c r="B21" s="22" t="s">
        <v>129</v>
      </c>
      <c r="D21" s="9" t="s">
        <v>690</v>
      </c>
      <c r="F21" s="100" t="s">
        <v>689</v>
      </c>
      <c r="G21" s="17"/>
      <c r="H21" s="100" t="s">
        <v>689</v>
      </c>
      <c r="I21" s="17"/>
      <c r="J21" s="459"/>
      <c r="K21" s="34"/>
      <c r="L21" s="31"/>
      <c r="M21" s="34"/>
      <c r="N21" s="31"/>
      <c r="O21" s="34"/>
      <c r="P21" s="31"/>
      <c r="Q21" s="34"/>
      <c r="R21" s="31"/>
      <c r="S21" s="34"/>
    </row>
    <row r="22" spans="1:19" s="10" customFormat="1" x14ac:dyDescent="0.35">
      <c r="A22" s="55"/>
      <c r="B22" s="99"/>
    </row>
  </sheetData>
  <mergeCells count="4">
    <mergeCell ref="A7:A13"/>
    <mergeCell ref="A15:A21"/>
    <mergeCell ref="J7:J13"/>
    <mergeCell ref="J15:J21"/>
  </mergeCells>
  <pageMargins left="0.23622047244094491" right="0.23622047244094491" top="0.74803149606299213" bottom="0.74803149606299213" header="0.31496062992125984" footer="0.31496062992125984"/>
  <pageSetup paperSize="8" scale="7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S14"/>
  <sheetViews>
    <sheetView zoomScale="55" zoomScaleNormal="55" workbookViewId="0">
      <selection activeCell="D3" sqref="D3"/>
    </sheetView>
  </sheetViews>
  <sheetFormatPr baseColWidth="10" defaultColWidth="10.5" defaultRowHeight="15.5" x14ac:dyDescent="0.35"/>
  <cols>
    <col min="1" max="1" width="12.1640625" customWidth="1"/>
    <col min="2" max="2" width="49.83203125" style="16" customWidth="1"/>
    <col min="3" max="3" width="3.83203125" customWidth="1"/>
    <col min="4" max="4" width="41" customWidth="1"/>
    <col min="5" max="5" width="3.83203125" customWidth="1"/>
    <col min="6" max="6" width="27.5" customWidth="1"/>
    <col min="7" max="7" width="3.83203125" customWidth="1"/>
    <col min="8" max="8" width="27.5" customWidth="1"/>
    <col min="9" max="9" width="3.83203125" customWidth="1"/>
    <col min="10" max="10" width="47" customWidth="1"/>
    <col min="11" max="11" width="3" customWidth="1"/>
    <col min="12" max="12" width="39.5" customWidth="1"/>
    <col min="13" max="13" width="3" customWidth="1"/>
    <col min="14" max="14" width="39.5" customWidth="1"/>
    <col min="15" max="15" width="3" customWidth="1"/>
    <col min="16" max="16" width="39.5" customWidth="1"/>
    <col min="17" max="17" width="3" customWidth="1"/>
    <col min="18" max="18" width="39.5" customWidth="1"/>
    <col min="19" max="19" width="3" customWidth="1"/>
  </cols>
  <sheetData>
    <row r="1" spans="1:19" ht="25" x14ac:dyDescent="0.5">
      <c r="A1" s="215" t="s">
        <v>131</v>
      </c>
    </row>
    <row r="3" spans="1:19" s="32" customFormat="1" ht="105" x14ac:dyDescent="0.35">
      <c r="A3" s="207" t="s">
        <v>132</v>
      </c>
      <c r="B3" s="51" t="s">
        <v>133</v>
      </c>
      <c r="D3" s="9" t="s">
        <v>749</v>
      </c>
      <c r="F3" s="52"/>
      <c r="H3" s="52"/>
      <c r="J3" s="411"/>
      <c r="L3" s="31"/>
      <c r="N3" s="31"/>
      <c r="P3" s="31"/>
      <c r="R3" s="31"/>
    </row>
    <row r="4" spans="1:19" s="30" customFormat="1" ht="19" x14ac:dyDescent="0.35">
      <c r="A4" s="50"/>
      <c r="B4" s="41"/>
      <c r="D4" s="41"/>
      <c r="F4" s="41"/>
      <c r="H4" s="41"/>
      <c r="J4" s="42"/>
      <c r="L4" s="42"/>
      <c r="N4" s="42"/>
      <c r="P4" s="42"/>
      <c r="R4" s="42"/>
    </row>
    <row r="5" spans="1:19" s="277" customFormat="1" ht="80" x14ac:dyDescent="0.35">
      <c r="A5" s="282"/>
      <c r="B5" s="283" t="s">
        <v>80</v>
      </c>
      <c r="D5" s="278" t="s">
        <v>81</v>
      </c>
      <c r="E5" s="279"/>
      <c r="F5" s="278" t="s">
        <v>82</v>
      </c>
      <c r="G5" s="279"/>
      <c r="H5" s="278" t="s">
        <v>83</v>
      </c>
      <c r="J5" s="280" t="s">
        <v>84</v>
      </c>
      <c r="K5" s="279"/>
      <c r="L5" s="280" t="s">
        <v>85</v>
      </c>
      <c r="M5" s="279"/>
      <c r="N5" s="280" t="s">
        <v>86</v>
      </c>
      <c r="O5" s="279"/>
      <c r="P5" s="280" t="s">
        <v>87</v>
      </c>
      <c r="Q5" s="279"/>
      <c r="R5" s="280" t="s">
        <v>88</v>
      </c>
      <c r="S5" s="279"/>
    </row>
    <row r="6" spans="1:19" s="30" customFormat="1" ht="19" x14ac:dyDescent="0.35">
      <c r="A6" s="50"/>
      <c r="B6" s="41"/>
      <c r="D6" s="41"/>
      <c r="F6" s="41"/>
      <c r="H6" s="41"/>
      <c r="J6" s="42"/>
      <c r="L6" s="42"/>
      <c r="N6" s="42"/>
      <c r="P6" s="42"/>
      <c r="R6" s="42"/>
    </row>
    <row r="7" spans="1:19" s="8" customFormat="1" ht="55" customHeight="1" x14ac:dyDescent="0.35">
      <c r="A7" s="13"/>
      <c r="B7" s="24" t="s">
        <v>134</v>
      </c>
      <c r="D7" s="9" t="s">
        <v>692</v>
      </c>
      <c r="F7" s="100" t="s">
        <v>693</v>
      </c>
      <c r="G7" s="17"/>
      <c r="H7" s="100" t="s">
        <v>757</v>
      </c>
      <c r="I7" s="17"/>
      <c r="J7" s="460"/>
      <c r="K7" s="17"/>
      <c r="L7" s="31"/>
      <c r="M7" s="30"/>
      <c r="N7" s="31"/>
      <c r="O7" s="30"/>
      <c r="P7" s="31"/>
      <c r="Q7" s="30"/>
      <c r="R7" s="31"/>
      <c r="S7" s="17"/>
    </row>
    <row r="8" spans="1:19" s="8" customFormat="1" ht="55" customHeight="1" x14ac:dyDescent="0.35">
      <c r="A8" s="13"/>
      <c r="B8" s="92" t="s">
        <v>135</v>
      </c>
      <c r="D8" s="9" t="s">
        <v>692</v>
      </c>
      <c r="F8" s="100" t="s">
        <v>693</v>
      </c>
      <c r="G8" s="17"/>
      <c r="H8" s="100" t="s">
        <v>757</v>
      </c>
      <c r="I8" s="17"/>
      <c r="J8" s="461"/>
      <c r="K8" s="30"/>
      <c r="L8" s="31"/>
      <c r="M8" s="30"/>
      <c r="N8" s="31"/>
      <c r="O8" s="30"/>
      <c r="P8" s="31"/>
      <c r="Q8" s="30"/>
      <c r="R8" s="31"/>
      <c r="S8" s="30"/>
    </row>
    <row r="9" spans="1:19" s="8" customFormat="1" ht="55" customHeight="1" x14ac:dyDescent="0.35">
      <c r="A9" s="13"/>
      <c r="B9" s="92" t="s">
        <v>136</v>
      </c>
      <c r="D9" s="9" t="s">
        <v>692</v>
      </c>
      <c r="F9" s="395" t="s">
        <v>828</v>
      </c>
      <c r="G9" s="17"/>
      <c r="H9" s="100"/>
      <c r="I9" s="17"/>
      <c r="J9" s="461"/>
      <c r="K9" s="32"/>
      <c r="L9" s="31"/>
      <c r="M9" s="32"/>
      <c r="N9" s="31"/>
      <c r="O9" s="32"/>
      <c r="P9" s="31"/>
      <c r="Q9" s="32"/>
      <c r="R9" s="31"/>
      <c r="S9" s="32"/>
    </row>
    <row r="10" spans="1:19" s="8" customFormat="1" ht="55" customHeight="1" x14ac:dyDescent="0.35">
      <c r="A10" s="13"/>
      <c r="B10" s="24" t="s">
        <v>137</v>
      </c>
      <c r="D10" s="9" t="s">
        <v>692</v>
      </c>
      <c r="F10" s="100" t="s">
        <v>693</v>
      </c>
      <c r="G10" s="17"/>
      <c r="H10" s="100" t="s">
        <v>757</v>
      </c>
      <c r="I10" s="17"/>
      <c r="J10" s="461"/>
      <c r="K10" s="30"/>
      <c r="L10" s="31"/>
      <c r="M10" s="30"/>
      <c r="N10" s="31"/>
      <c r="O10" s="30"/>
      <c r="P10" s="31"/>
      <c r="Q10" s="30"/>
      <c r="R10" s="31"/>
      <c r="S10" s="30"/>
    </row>
    <row r="11" spans="1:19" s="8" customFormat="1" ht="55" customHeight="1" x14ac:dyDescent="0.35">
      <c r="A11" s="13"/>
      <c r="B11" s="24" t="s">
        <v>138</v>
      </c>
      <c r="D11" s="9" t="s">
        <v>689</v>
      </c>
      <c r="F11" s="9" t="s">
        <v>689</v>
      </c>
      <c r="G11" s="17"/>
      <c r="H11" s="100" t="s">
        <v>689</v>
      </c>
      <c r="I11" s="17"/>
      <c r="J11" s="461"/>
      <c r="K11" s="17"/>
      <c r="L11" s="31"/>
      <c r="M11" s="17"/>
      <c r="N11" s="31"/>
      <c r="O11" s="17"/>
      <c r="P11" s="31"/>
      <c r="Q11" s="17"/>
      <c r="R11" s="31"/>
      <c r="S11" s="17"/>
    </row>
    <row r="12" spans="1:19" s="8" customFormat="1" ht="55" customHeight="1" x14ac:dyDescent="0.35">
      <c r="A12" s="67"/>
      <c r="B12" s="24" t="s">
        <v>139</v>
      </c>
      <c r="D12" s="9" t="s">
        <v>689</v>
      </c>
      <c r="F12" s="9" t="s">
        <v>689</v>
      </c>
      <c r="G12" s="17"/>
      <c r="H12" s="100"/>
      <c r="I12" s="17"/>
      <c r="J12" s="461"/>
      <c r="K12" s="17"/>
      <c r="L12" s="31"/>
      <c r="M12" s="17"/>
      <c r="N12" s="31"/>
      <c r="O12" s="17"/>
      <c r="P12" s="31"/>
      <c r="Q12" s="17"/>
      <c r="R12" s="31"/>
      <c r="S12" s="17"/>
    </row>
    <row r="13" spans="1:19" s="10" customFormat="1" ht="45" x14ac:dyDescent="0.4">
      <c r="A13" s="267"/>
      <c r="B13" s="268" t="s">
        <v>444</v>
      </c>
      <c r="C13" s="8"/>
      <c r="D13" s="9" t="s">
        <v>692</v>
      </c>
      <c r="E13" s="8"/>
      <c r="F13" s="100" t="s">
        <v>693</v>
      </c>
      <c r="G13" s="17"/>
      <c r="H13" s="100"/>
      <c r="I13" s="17"/>
      <c r="J13" s="461"/>
      <c r="K13" s="17"/>
      <c r="L13" s="31"/>
      <c r="M13" s="17"/>
      <c r="N13" s="31"/>
      <c r="O13" s="17"/>
      <c r="P13" s="31"/>
      <c r="Q13" s="17"/>
      <c r="R13" s="31"/>
      <c r="S13" s="17"/>
    </row>
    <row r="14" spans="1:19" ht="45" x14ac:dyDescent="0.4">
      <c r="A14" s="264"/>
      <c r="B14" s="269" t="s">
        <v>445</v>
      </c>
      <c r="C14" s="11"/>
      <c r="D14" s="9" t="s">
        <v>692</v>
      </c>
      <c r="E14" s="8"/>
      <c r="F14" s="100" t="s">
        <v>693</v>
      </c>
      <c r="G14" s="266"/>
      <c r="H14" s="265"/>
      <c r="I14" s="266"/>
      <c r="J14" s="462"/>
      <c r="K14" s="266"/>
      <c r="L14" s="33"/>
      <c r="M14" s="266"/>
      <c r="N14" s="33"/>
      <c r="O14" s="266"/>
      <c r="P14" s="33"/>
      <c r="Q14" s="266"/>
      <c r="R14" s="33"/>
      <c r="S14" s="266"/>
    </row>
  </sheetData>
  <mergeCells count="1">
    <mergeCell ref="J7:J14"/>
  </mergeCells>
  <hyperlinks>
    <hyperlink ref="F9" r:id="rId1" xr:uid="{931B0985-D385-4979-B560-7A21A083AF3E}"/>
  </hyperlinks>
  <pageMargins left="0.70866141732283472" right="0.70866141732283472" top="0.74803149606299213" bottom="0.74803149606299213" header="0.31496062992125984" footer="0.31496062992125984"/>
  <pageSetup paperSize="8" scale="8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KL18"/>
  <sheetViews>
    <sheetView tabSelected="1" zoomScale="55" zoomScaleNormal="55" workbookViewId="0">
      <selection activeCell="J7" sqref="J7:J17"/>
    </sheetView>
  </sheetViews>
  <sheetFormatPr baseColWidth="10" defaultColWidth="10.5" defaultRowHeight="16" x14ac:dyDescent="0.4"/>
  <cols>
    <col min="1" max="1" width="18" style="223" customWidth="1"/>
    <col min="2" max="2" width="44" style="222" customWidth="1"/>
    <col min="3" max="3" width="3.5" style="223" customWidth="1"/>
    <col min="4" max="4" width="32.75" style="223" customWidth="1"/>
    <col min="5" max="5" width="3.5" style="223" customWidth="1"/>
    <col min="6" max="6" width="31.08203125" style="223" customWidth="1"/>
    <col min="7" max="7" width="3.5" style="223" customWidth="1"/>
    <col min="8" max="8" width="30.5" style="223" customWidth="1"/>
    <col min="9" max="9" width="3.5" style="223" customWidth="1"/>
    <col min="10" max="10" width="47.83203125" style="223" customWidth="1"/>
    <col min="11" max="11" width="3" style="223" customWidth="1"/>
    <col min="12" max="12" width="39.5" style="223" customWidth="1"/>
    <col min="13" max="13" width="3" style="223" customWidth="1"/>
    <col min="14" max="14" width="39.5" style="223" customWidth="1"/>
    <col min="15" max="15" width="3" style="223" customWidth="1"/>
    <col min="16" max="16" width="39.5" style="223" customWidth="1"/>
    <col min="17" max="17" width="3" style="223" customWidth="1"/>
    <col min="18" max="18" width="39.5" style="223" customWidth="1"/>
    <col min="19" max="19" width="3" style="223" customWidth="1"/>
    <col min="20" max="298" width="10.83203125" style="224"/>
    <col min="299" max="16384" width="10.5" style="223"/>
  </cols>
  <sheetData>
    <row r="1" spans="1:19" ht="25" x14ac:dyDescent="0.5">
      <c r="A1" s="214" t="s">
        <v>140</v>
      </c>
    </row>
    <row r="3" spans="1:19" s="32" customFormat="1" ht="135" x14ac:dyDescent="0.35">
      <c r="A3" s="213" t="s">
        <v>141</v>
      </c>
      <c r="B3" s="51" t="s">
        <v>142</v>
      </c>
      <c r="D3" s="9" t="s">
        <v>749</v>
      </c>
      <c r="F3" s="52"/>
      <c r="H3" s="52"/>
      <c r="J3" s="225"/>
      <c r="L3" s="226"/>
      <c r="N3" s="226"/>
      <c r="P3" s="226"/>
      <c r="R3" s="226"/>
    </row>
    <row r="4" spans="1:19" s="30" customFormat="1" ht="19" x14ac:dyDescent="0.35">
      <c r="A4" s="50"/>
      <c r="B4" s="41"/>
      <c r="D4" s="41"/>
      <c r="F4" s="41"/>
      <c r="H4" s="41"/>
      <c r="J4" s="42"/>
      <c r="L4" s="42"/>
      <c r="N4" s="42"/>
      <c r="P4" s="42"/>
      <c r="R4" s="42"/>
    </row>
    <row r="5" spans="1:19" s="277" customFormat="1" ht="80" x14ac:dyDescent="0.35">
      <c r="A5" s="282"/>
      <c r="B5" s="276" t="s">
        <v>80</v>
      </c>
      <c r="D5" s="278" t="s">
        <v>81</v>
      </c>
      <c r="E5" s="279"/>
      <c r="F5" s="278" t="s">
        <v>82</v>
      </c>
      <c r="G5" s="279"/>
      <c r="H5" s="278" t="s">
        <v>83</v>
      </c>
      <c r="J5" s="280" t="s">
        <v>84</v>
      </c>
      <c r="K5" s="279"/>
      <c r="L5" s="280" t="s">
        <v>85</v>
      </c>
      <c r="M5" s="279"/>
      <c r="N5" s="280" t="s">
        <v>86</v>
      </c>
      <c r="O5" s="279"/>
      <c r="P5" s="280" t="s">
        <v>87</v>
      </c>
      <c r="Q5" s="279"/>
      <c r="R5" s="280" t="s">
        <v>88</v>
      </c>
      <c r="S5" s="279"/>
    </row>
    <row r="6" spans="1:19" s="30" customFormat="1" ht="19" x14ac:dyDescent="0.35">
      <c r="A6" s="50"/>
      <c r="B6" s="41"/>
      <c r="D6" s="41"/>
      <c r="F6" s="41"/>
      <c r="H6" s="41"/>
      <c r="J6" s="42"/>
      <c r="L6" s="42"/>
      <c r="N6" s="42"/>
      <c r="P6" s="42"/>
      <c r="R6" s="42"/>
    </row>
    <row r="7" spans="1:19" s="228" customFormat="1" ht="32.25" customHeight="1" x14ac:dyDescent="0.35">
      <c r="A7" s="227"/>
      <c r="B7" s="24" t="s">
        <v>143</v>
      </c>
      <c r="D7" s="9" t="s">
        <v>690</v>
      </c>
      <c r="F7" s="100" t="s">
        <v>689</v>
      </c>
      <c r="G7" s="229"/>
      <c r="H7" s="100" t="s">
        <v>758</v>
      </c>
      <c r="I7" s="229"/>
      <c r="J7" s="448" t="s">
        <v>830</v>
      </c>
      <c r="K7" s="229"/>
      <c r="L7" s="226"/>
      <c r="M7" s="30"/>
      <c r="N7" s="226"/>
      <c r="O7" s="30"/>
      <c r="P7" s="226"/>
      <c r="Q7" s="30"/>
      <c r="R7" s="226"/>
      <c r="S7" s="229"/>
    </row>
    <row r="8" spans="1:19" s="228" customFormat="1" ht="32.25" customHeight="1" x14ac:dyDescent="0.35">
      <c r="A8" s="227"/>
      <c r="B8" s="230" t="s">
        <v>144</v>
      </c>
      <c r="D8" s="9" t="s">
        <v>690</v>
      </c>
      <c r="F8" s="100" t="s">
        <v>689</v>
      </c>
      <c r="G8" s="229"/>
      <c r="H8" s="100" t="s">
        <v>759</v>
      </c>
      <c r="I8" s="229"/>
      <c r="J8" s="463"/>
      <c r="K8" s="30"/>
      <c r="L8" s="226"/>
      <c r="M8" s="30"/>
      <c r="N8" s="226"/>
      <c r="O8" s="30"/>
      <c r="P8" s="226"/>
      <c r="Q8" s="30"/>
      <c r="R8" s="226"/>
      <c r="S8" s="30"/>
    </row>
    <row r="9" spans="1:19" s="228" customFormat="1" ht="32.25" customHeight="1" x14ac:dyDescent="0.35">
      <c r="A9" s="227"/>
      <c r="B9" s="231" t="s">
        <v>145</v>
      </c>
      <c r="D9" s="9" t="s">
        <v>692</v>
      </c>
      <c r="F9" s="100" t="s">
        <v>834</v>
      </c>
      <c r="G9" s="229"/>
      <c r="H9" s="100"/>
      <c r="I9" s="229"/>
      <c r="J9" s="463"/>
      <c r="K9" s="32"/>
      <c r="L9" s="226"/>
      <c r="M9" s="32"/>
      <c r="N9" s="226"/>
      <c r="O9" s="32"/>
      <c r="P9" s="226"/>
      <c r="Q9" s="32"/>
      <c r="R9" s="226"/>
      <c r="S9" s="32"/>
    </row>
    <row r="10" spans="1:19" s="228" customFormat="1" ht="32.25" customHeight="1" x14ac:dyDescent="0.35">
      <c r="A10" s="227"/>
      <c r="B10" s="24" t="s">
        <v>146</v>
      </c>
      <c r="D10" s="9" t="s">
        <v>690</v>
      </c>
      <c r="F10" s="100" t="s">
        <v>689</v>
      </c>
      <c r="G10" s="229"/>
      <c r="H10" s="100" t="s">
        <v>760</v>
      </c>
      <c r="I10" s="229"/>
      <c r="J10" s="463"/>
      <c r="K10" s="30"/>
      <c r="L10" s="226"/>
      <c r="M10" s="30"/>
      <c r="N10" s="226"/>
      <c r="O10" s="30"/>
      <c r="P10" s="226"/>
      <c r="Q10" s="30"/>
      <c r="R10" s="226"/>
      <c r="S10" s="30"/>
    </row>
    <row r="11" spans="1:19" s="228" customFormat="1" ht="54" customHeight="1" x14ac:dyDescent="0.35">
      <c r="A11" s="227"/>
      <c r="B11" s="230" t="s">
        <v>147</v>
      </c>
      <c r="D11" s="9" t="s">
        <v>692</v>
      </c>
      <c r="F11" s="395" t="s">
        <v>762</v>
      </c>
      <c r="G11" s="229"/>
      <c r="H11" s="100"/>
      <c r="I11" s="229"/>
      <c r="J11" s="463"/>
      <c r="K11" s="229"/>
      <c r="L11" s="226"/>
      <c r="M11" s="229"/>
      <c r="N11" s="226"/>
      <c r="O11" s="229"/>
      <c r="P11" s="226"/>
      <c r="Q11" s="229"/>
      <c r="R11" s="226"/>
      <c r="S11" s="229"/>
    </row>
    <row r="12" spans="1:19" s="228" customFormat="1" ht="32.25" customHeight="1" x14ac:dyDescent="0.35">
      <c r="A12" s="227"/>
      <c r="B12" s="230" t="s">
        <v>148</v>
      </c>
      <c r="D12" s="9" t="s">
        <v>690</v>
      </c>
      <c r="F12" s="100"/>
      <c r="G12" s="229"/>
      <c r="H12" s="100" t="s">
        <v>761</v>
      </c>
      <c r="I12" s="229"/>
      <c r="J12" s="463"/>
      <c r="K12" s="229"/>
      <c r="L12" s="226"/>
      <c r="M12" s="229"/>
      <c r="N12" s="226"/>
      <c r="O12" s="229"/>
      <c r="P12" s="226"/>
      <c r="Q12" s="229"/>
      <c r="R12" s="226"/>
      <c r="S12" s="229"/>
    </row>
    <row r="13" spans="1:19" s="228" customFormat="1" ht="32.25" customHeight="1" x14ac:dyDescent="0.35">
      <c r="A13" s="227"/>
      <c r="B13" s="230" t="s">
        <v>149</v>
      </c>
      <c r="D13" s="9" t="s">
        <v>690</v>
      </c>
      <c r="F13" s="100" t="s">
        <v>689</v>
      </c>
      <c r="G13" s="229"/>
      <c r="H13" s="100" t="s">
        <v>718</v>
      </c>
      <c r="I13" s="229"/>
      <c r="J13" s="463"/>
      <c r="K13" s="229"/>
      <c r="L13" s="226"/>
      <c r="M13" s="229"/>
      <c r="N13" s="226"/>
      <c r="O13" s="229"/>
      <c r="P13" s="226"/>
      <c r="Q13" s="229"/>
      <c r="R13" s="226"/>
      <c r="S13" s="229"/>
    </row>
    <row r="14" spans="1:19" s="228" customFormat="1" ht="32.25" customHeight="1" x14ac:dyDescent="0.4">
      <c r="A14" s="227"/>
      <c r="B14" s="230" t="s">
        <v>150</v>
      </c>
      <c r="D14" s="9" t="s">
        <v>690</v>
      </c>
      <c r="F14" s="100" t="s">
        <v>689</v>
      </c>
      <c r="G14" s="232"/>
      <c r="H14" s="100" t="s">
        <v>763</v>
      </c>
      <c r="I14" s="232"/>
      <c r="J14" s="463"/>
      <c r="K14" s="232"/>
      <c r="L14" s="226"/>
      <c r="M14" s="232"/>
      <c r="N14" s="226"/>
      <c r="O14" s="232"/>
      <c r="P14" s="226"/>
      <c r="Q14" s="232"/>
      <c r="R14" s="226"/>
      <c r="S14" s="232"/>
    </row>
    <row r="15" spans="1:19" s="228" customFormat="1" ht="32.25" customHeight="1" x14ac:dyDescent="0.4">
      <c r="A15" s="227"/>
      <c r="B15" s="230" t="s">
        <v>151</v>
      </c>
      <c r="D15" s="9" t="s">
        <v>690</v>
      </c>
      <c r="F15" s="100" t="s">
        <v>833</v>
      </c>
      <c r="G15" s="232"/>
      <c r="H15" s="100" t="s">
        <v>760</v>
      </c>
      <c r="I15" s="232"/>
      <c r="J15" s="463"/>
      <c r="K15" s="232"/>
      <c r="L15" s="226"/>
      <c r="M15" s="232"/>
      <c r="N15" s="226"/>
      <c r="O15" s="232"/>
      <c r="P15" s="226"/>
      <c r="Q15" s="232"/>
      <c r="R15" s="226"/>
      <c r="S15" s="232"/>
    </row>
    <row r="16" spans="1:19" s="228" customFormat="1" ht="32.25" customHeight="1" x14ac:dyDescent="0.4">
      <c r="A16" s="227"/>
      <c r="B16" s="230" t="s">
        <v>152</v>
      </c>
      <c r="D16" s="9" t="s">
        <v>690</v>
      </c>
      <c r="F16" s="395" t="s">
        <v>829</v>
      </c>
      <c r="G16" s="232"/>
      <c r="H16" s="100" t="s">
        <v>759</v>
      </c>
      <c r="I16" s="232"/>
      <c r="J16" s="463"/>
      <c r="K16" s="232"/>
      <c r="L16" s="226"/>
      <c r="M16" s="232"/>
      <c r="N16" s="226"/>
      <c r="O16" s="232"/>
      <c r="P16" s="226"/>
      <c r="Q16" s="232"/>
      <c r="R16" s="226"/>
      <c r="S16" s="232"/>
    </row>
    <row r="17" spans="1:19" s="228" customFormat="1" ht="32.25" customHeight="1" x14ac:dyDescent="0.4">
      <c r="A17" s="227"/>
      <c r="B17" s="24" t="s">
        <v>153</v>
      </c>
      <c r="D17" s="9" t="s">
        <v>690</v>
      </c>
      <c r="F17" s="100" t="s">
        <v>689</v>
      </c>
      <c r="G17" s="232"/>
      <c r="H17" s="100" t="s">
        <v>759</v>
      </c>
      <c r="I17" s="232"/>
      <c r="J17" s="464"/>
      <c r="K17" s="232"/>
      <c r="L17" s="226"/>
      <c r="M17" s="232"/>
      <c r="N17" s="226"/>
      <c r="O17" s="232"/>
      <c r="P17" s="226"/>
      <c r="Q17" s="232"/>
      <c r="R17" s="226"/>
      <c r="S17" s="232"/>
    </row>
    <row r="18" spans="1:19" s="235" customFormat="1" x14ac:dyDescent="0.4">
      <c r="A18" s="233"/>
      <c r="B18" s="234"/>
    </row>
  </sheetData>
  <mergeCells count="1">
    <mergeCell ref="J7:J17"/>
  </mergeCells>
  <hyperlinks>
    <hyperlink ref="F11" r:id="rId1" xr:uid="{B1616F8D-81DC-4E0C-9C5E-1259A0920372}"/>
    <hyperlink ref="F16" r:id="rId2" xr:uid="{D8FB6B68-06EA-4EA6-B599-FC311D78A62C}"/>
  </hyperlinks>
  <pageMargins left="0.23622047244094491" right="0.23622047244094491" top="0.74803149606299213" bottom="0.74803149606299213" header="0.31496062992125984" footer="0.31496062992125984"/>
  <pageSetup paperSize="8" scale="87"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S25"/>
  <sheetViews>
    <sheetView zoomScale="55" zoomScaleNormal="55" workbookViewId="0">
      <selection activeCell="D16" sqref="D16"/>
    </sheetView>
  </sheetViews>
  <sheetFormatPr baseColWidth="10" defaultColWidth="10.5" defaultRowHeight="15.5" x14ac:dyDescent="0.35"/>
  <cols>
    <col min="1" max="1" width="15" customWidth="1"/>
    <col min="2" max="2" width="65.33203125" style="16" customWidth="1"/>
    <col min="3" max="3" width="3.33203125" customWidth="1"/>
    <col min="4" max="4" width="38.5" customWidth="1"/>
    <col min="5" max="5" width="3.33203125" customWidth="1"/>
    <col min="6" max="6" width="52.75" customWidth="1"/>
    <col min="7" max="7" width="3.33203125" customWidth="1"/>
    <col min="8" max="8" width="26.33203125" customWidth="1"/>
    <col min="9" max="9" width="3.33203125" customWidth="1"/>
    <col min="10" max="10" width="51" customWidth="1"/>
    <col min="11" max="11" width="3.33203125" customWidth="1"/>
    <col min="12" max="12" width="39.5" customWidth="1"/>
    <col min="13" max="13" width="3.33203125" customWidth="1"/>
    <col min="14" max="14" width="39.5" customWidth="1"/>
    <col min="15" max="15" width="3.33203125" customWidth="1"/>
    <col min="16" max="16" width="39.5" customWidth="1"/>
    <col min="17" max="17" width="3.33203125" customWidth="1"/>
    <col min="18" max="18" width="39.5" customWidth="1"/>
    <col min="19" max="19" width="3.33203125" customWidth="1"/>
  </cols>
  <sheetData>
    <row r="1" spans="1:19" ht="25" x14ac:dyDescent="0.5">
      <c r="A1" s="214" t="s">
        <v>154</v>
      </c>
    </row>
    <row r="3" spans="1:19" s="32" customFormat="1" ht="135" x14ac:dyDescent="0.35">
      <c r="A3" s="207" t="s">
        <v>155</v>
      </c>
      <c r="B3" s="51" t="s">
        <v>156</v>
      </c>
      <c r="D3" s="9" t="s">
        <v>749</v>
      </c>
      <c r="F3" s="52"/>
      <c r="H3" s="52"/>
      <c r="J3" s="43"/>
      <c r="L3" s="31"/>
      <c r="N3" s="31"/>
      <c r="P3" s="31"/>
      <c r="R3" s="31"/>
    </row>
    <row r="4" spans="1:19" s="30" customFormat="1" ht="19" x14ac:dyDescent="0.35">
      <c r="A4" s="50"/>
      <c r="B4" s="41"/>
      <c r="D4" s="41"/>
      <c r="F4" s="41"/>
      <c r="H4" s="41"/>
      <c r="J4" s="42"/>
      <c r="L4" s="42"/>
      <c r="N4" s="42"/>
      <c r="P4" s="42"/>
      <c r="R4" s="42"/>
    </row>
    <row r="5" spans="1:19" s="277" customFormat="1" ht="64" x14ac:dyDescent="0.35">
      <c r="A5" s="282"/>
      <c r="B5" s="283" t="s">
        <v>80</v>
      </c>
      <c r="D5" s="278" t="s">
        <v>81</v>
      </c>
      <c r="E5" s="279"/>
      <c r="F5" s="278" t="s">
        <v>82</v>
      </c>
      <c r="G5" s="279"/>
      <c r="H5" s="278" t="s">
        <v>83</v>
      </c>
      <c r="J5" s="280" t="s">
        <v>84</v>
      </c>
      <c r="K5" s="279"/>
      <c r="L5" s="280" t="s">
        <v>85</v>
      </c>
      <c r="M5" s="279"/>
      <c r="N5" s="280" t="s">
        <v>86</v>
      </c>
      <c r="O5" s="279"/>
      <c r="P5" s="280" t="s">
        <v>87</v>
      </c>
      <c r="Q5" s="279"/>
      <c r="R5" s="280" t="s">
        <v>88</v>
      </c>
      <c r="S5" s="279"/>
    </row>
    <row r="6" spans="1:19" s="30" customFormat="1" ht="19" x14ac:dyDescent="0.35">
      <c r="A6" s="50"/>
      <c r="B6" s="41"/>
      <c r="D6" s="41"/>
      <c r="F6" s="41"/>
      <c r="H6" s="41"/>
      <c r="J6" s="42"/>
      <c r="L6" s="42"/>
      <c r="N6" s="42"/>
      <c r="P6" s="42"/>
      <c r="R6" s="42"/>
    </row>
    <row r="7" spans="1:19" s="32" customFormat="1" ht="30" x14ac:dyDescent="0.35">
      <c r="A7" s="207" t="s">
        <v>104</v>
      </c>
      <c r="B7" s="51" t="s">
        <v>157</v>
      </c>
      <c r="D7" s="9" t="s">
        <v>49</v>
      </c>
      <c r="F7" s="52"/>
      <c r="H7" s="52"/>
      <c r="J7" s="43"/>
    </row>
    <row r="8" spans="1:19" s="30" customFormat="1" ht="19" x14ac:dyDescent="0.35">
      <c r="A8" s="65"/>
      <c r="B8" s="41"/>
      <c r="D8" s="41"/>
      <c r="F8" s="41"/>
      <c r="H8" s="41"/>
      <c r="J8" s="42"/>
    </row>
    <row r="9" spans="1:19" s="8" customFormat="1" ht="55.5" customHeight="1" x14ac:dyDescent="0.35">
      <c r="A9" s="207" t="s">
        <v>158</v>
      </c>
      <c r="B9" s="24" t="s">
        <v>159</v>
      </c>
      <c r="D9" s="9" t="s">
        <v>690</v>
      </c>
      <c r="F9" s="395"/>
      <c r="G9" s="17"/>
      <c r="H9" s="100" t="s">
        <v>764</v>
      </c>
      <c r="I9" s="17"/>
      <c r="J9" s="465"/>
      <c r="K9" s="17"/>
      <c r="L9" s="31"/>
      <c r="M9" s="30"/>
      <c r="N9" s="31"/>
      <c r="O9" s="30"/>
      <c r="P9" s="31"/>
      <c r="Q9" s="30"/>
      <c r="R9" s="31"/>
      <c r="S9" s="17"/>
    </row>
    <row r="10" spans="1:19" s="8" customFormat="1" ht="90" customHeight="1" x14ac:dyDescent="0.35">
      <c r="A10" s="438" t="s">
        <v>160</v>
      </c>
      <c r="B10" s="22" t="s">
        <v>161</v>
      </c>
      <c r="D10" s="9" t="s">
        <v>690</v>
      </c>
      <c r="F10" s="395" t="s">
        <v>766</v>
      </c>
      <c r="G10" s="17"/>
      <c r="H10" s="100" t="s">
        <v>765</v>
      </c>
      <c r="I10" s="17"/>
      <c r="J10" s="449"/>
      <c r="K10" s="30"/>
      <c r="L10" s="31"/>
      <c r="M10" s="30"/>
      <c r="N10" s="31"/>
      <c r="O10" s="30"/>
      <c r="P10" s="31"/>
      <c r="Q10" s="30"/>
      <c r="R10" s="31"/>
      <c r="S10" s="30"/>
    </row>
    <row r="11" spans="1:19" s="8" customFormat="1" ht="114" customHeight="1" x14ac:dyDescent="0.35">
      <c r="A11" s="455"/>
      <c r="B11" s="23" t="s">
        <v>162</v>
      </c>
      <c r="D11" s="9" t="s">
        <v>690</v>
      </c>
      <c r="F11" s="395" t="s">
        <v>766</v>
      </c>
      <c r="G11" s="17"/>
      <c r="H11" s="100" t="s">
        <v>765</v>
      </c>
      <c r="I11" s="17"/>
      <c r="J11" s="449"/>
      <c r="K11" s="32"/>
      <c r="L11" s="31"/>
      <c r="M11" s="32"/>
      <c r="N11" s="31"/>
      <c r="O11" s="32"/>
      <c r="P11" s="31"/>
      <c r="Q11" s="32"/>
      <c r="R11" s="31"/>
      <c r="S11" s="32"/>
    </row>
    <row r="12" spans="1:19" s="8" customFormat="1" ht="69" customHeight="1" x14ac:dyDescent="0.35">
      <c r="A12" s="455"/>
      <c r="B12" s="23" t="s">
        <v>163</v>
      </c>
      <c r="D12" s="9" t="s">
        <v>690</v>
      </c>
      <c r="F12" s="395" t="s">
        <v>766</v>
      </c>
      <c r="G12" s="17"/>
      <c r="H12" s="100" t="s">
        <v>765</v>
      </c>
      <c r="I12" s="17"/>
      <c r="J12" s="449"/>
      <c r="K12" s="30"/>
      <c r="L12" s="31"/>
      <c r="M12" s="30"/>
      <c r="N12" s="31"/>
      <c r="O12" s="30"/>
      <c r="P12" s="31"/>
      <c r="Q12" s="30"/>
      <c r="R12" s="31"/>
      <c r="S12" s="30"/>
    </row>
    <row r="13" spans="1:19" s="8" customFormat="1" ht="51" customHeight="1" x14ac:dyDescent="0.35">
      <c r="A13" s="455"/>
      <c r="B13" s="23" t="s">
        <v>164</v>
      </c>
      <c r="D13" s="9" t="s">
        <v>690</v>
      </c>
      <c r="F13" s="395" t="s">
        <v>766</v>
      </c>
      <c r="G13" s="17"/>
      <c r="H13" s="100" t="s">
        <v>765</v>
      </c>
      <c r="I13" s="17"/>
      <c r="J13" s="449"/>
      <c r="K13" s="17"/>
      <c r="L13" s="31"/>
      <c r="M13" s="17"/>
      <c r="N13" s="31"/>
      <c r="O13" s="17"/>
      <c r="P13" s="31"/>
      <c r="Q13" s="17"/>
      <c r="R13" s="31"/>
      <c r="S13" s="17"/>
    </row>
    <row r="14" spans="1:19" s="8" customFormat="1" ht="51" customHeight="1" x14ac:dyDescent="0.35">
      <c r="A14" s="455"/>
      <c r="B14" s="23" t="s">
        <v>165</v>
      </c>
      <c r="D14" s="9" t="s">
        <v>690</v>
      </c>
      <c r="F14" s="395" t="s">
        <v>766</v>
      </c>
      <c r="G14" s="17"/>
      <c r="H14" s="100" t="s">
        <v>765</v>
      </c>
      <c r="I14" s="17"/>
      <c r="J14" s="449"/>
      <c r="K14" s="17"/>
      <c r="L14" s="31"/>
      <c r="M14" s="17"/>
      <c r="N14" s="31"/>
      <c r="O14" s="17"/>
      <c r="P14" s="31"/>
      <c r="Q14" s="17"/>
      <c r="R14" s="31"/>
      <c r="S14" s="17"/>
    </row>
    <row r="15" spans="1:19" s="8" customFormat="1" ht="51" customHeight="1" x14ac:dyDescent="0.35">
      <c r="A15" s="455"/>
      <c r="B15" s="23" t="s">
        <v>166</v>
      </c>
      <c r="D15" s="9" t="s">
        <v>690</v>
      </c>
      <c r="F15" s="395" t="s">
        <v>766</v>
      </c>
      <c r="G15" s="17"/>
      <c r="H15" s="100" t="s">
        <v>765</v>
      </c>
      <c r="I15" s="17"/>
      <c r="J15" s="449"/>
      <c r="K15" s="17"/>
      <c r="L15" s="31"/>
      <c r="M15" s="17"/>
      <c r="N15" s="31"/>
      <c r="O15" s="17"/>
      <c r="P15" s="31"/>
      <c r="Q15" s="17"/>
      <c r="R15" s="31"/>
      <c r="S15" s="17"/>
    </row>
    <row r="16" spans="1:19" s="8" customFormat="1" ht="51" customHeight="1" x14ac:dyDescent="0.35">
      <c r="A16" s="466" t="s">
        <v>167</v>
      </c>
      <c r="B16" s="24" t="s">
        <v>168</v>
      </c>
      <c r="D16" s="9" t="s">
        <v>692</v>
      </c>
      <c r="F16" s="395" t="s">
        <v>767</v>
      </c>
      <c r="G16" s="34"/>
      <c r="H16" s="100"/>
      <c r="I16" s="34"/>
      <c r="J16" s="449"/>
      <c r="K16" s="34"/>
      <c r="L16" s="31"/>
      <c r="M16" s="34"/>
      <c r="N16" s="31"/>
      <c r="O16" s="34"/>
      <c r="P16" s="31"/>
      <c r="Q16" s="34"/>
      <c r="R16" s="31"/>
      <c r="S16" s="34"/>
    </row>
    <row r="17" spans="1:19" s="8" customFormat="1" ht="108.5" x14ac:dyDescent="0.35">
      <c r="A17" s="467"/>
      <c r="B17" s="24" t="s">
        <v>169</v>
      </c>
      <c r="D17" s="9" t="s">
        <v>692</v>
      </c>
      <c r="F17" s="395" t="s">
        <v>768</v>
      </c>
      <c r="G17" s="34"/>
      <c r="H17" s="100"/>
      <c r="I17" s="34"/>
      <c r="J17" s="449"/>
      <c r="K17" s="34"/>
      <c r="L17" s="31"/>
      <c r="M17" s="34"/>
      <c r="N17" s="31"/>
      <c r="O17" s="34"/>
      <c r="P17" s="31"/>
      <c r="Q17" s="34"/>
      <c r="R17" s="31"/>
      <c r="S17" s="34"/>
    </row>
    <row r="18" spans="1:19" s="8" customFormat="1" ht="51" customHeight="1" x14ac:dyDescent="0.35">
      <c r="A18" s="438" t="s">
        <v>170</v>
      </c>
      <c r="B18" s="23" t="s">
        <v>171</v>
      </c>
      <c r="D18" s="9" t="s">
        <v>690</v>
      </c>
      <c r="F18" s="100" t="s">
        <v>689</v>
      </c>
      <c r="G18" s="34"/>
      <c r="H18" s="100" t="s">
        <v>694</v>
      </c>
      <c r="I18" s="34"/>
      <c r="J18" s="449"/>
      <c r="K18" s="34"/>
      <c r="L18" s="31"/>
      <c r="M18" s="34"/>
      <c r="N18" s="31"/>
      <c r="O18" s="34"/>
      <c r="P18" s="31"/>
      <c r="Q18" s="34"/>
      <c r="R18" s="31"/>
      <c r="S18" s="34"/>
    </row>
    <row r="19" spans="1:19" s="8" customFormat="1" ht="51" customHeight="1" x14ac:dyDescent="0.35">
      <c r="A19" s="455"/>
      <c r="B19" s="23" t="s">
        <v>172</v>
      </c>
      <c r="D19" s="9" t="s">
        <v>690</v>
      </c>
      <c r="F19" s="100" t="s">
        <v>689</v>
      </c>
      <c r="G19" s="34"/>
      <c r="H19" s="100" t="s">
        <v>694</v>
      </c>
      <c r="I19" s="34"/>
      <c r="J19" s="449"/>
      <c r="K19" s="34"/>
      <c r="L19" s="31"/>
      <c r="M19" s="34"/>
      <c r="N19" s="31"/>
      <c r="O19" s="34"/>
      <c r="P19" s="31"/>
      <c r="Q19" s="34"/>
      <c r="R19" s="31"/>
      <c r="S19" s="34"/>
    </row>
    <row r="20" spans="1:19" s="8" customFormat="1" ht="51" customHeight="1" x14ac:dyDescent="0.35">
      <c r="A20" s="455"/>
      <c r="B20" s="23" t="s">
        <v>173</v>
      </c>
      <c r="D20" s="9" t="s">
        <v>690</v>
      </c>
      <c r="F20" s="100" t="s">
        <v>689</v>
      </c>
      <c r="G20" s="34"/>
      <c r="H20" s="100" t="s">
        <v>694</v>
      </c>
      <c r="I20" s="34"/>
      <c r="J20" s="449"/>
      <c r="K20" s="34"/>
      <c r="L20" s="31"/>
      <c r="M20" s="34"/>
      <c r="N20" s="31"/>
      <c r="O20" s="34"/>
      <c r="P20" s="31"/>
      <c r="Q20" s="34"/>
      <c r="R20" s="31"/>
      <c r="S20" s="34"/>
    </row>
    <row r="21" spans="1:19" s="8" customFormat="1" ht="51" customHeight="1" x14ac:dyDescent="0.35">
      <c r="A21" s="455"/>
      <c r="B21" s="23" t="s">
        <v>174</v>
      </c>
      <c r="D21" s="9" t="s">
        <v>690</v>
      </c>
      <c r="F21" s="100" t="s">
        <v>689</v>
      </c>
      <c r="G21" s="34"/>
      <c r="H21" s="100" t="s">
        <v>694</v>
      </c>
      <c r="I21" s="34"/>
      <c r="J21" s="449"/>
      <c r="K21" s="34"/>
      <c r="L21" s="31"/>
      <c r="M21" s="34"/>
      <c r="N21" s="31"/>
      <c r="O21" s="34"/>
      <c r="P21" s="31"/>
      <c r="Q21" s="34"/>
      <c r="R21" s="31"/>
      <c r="S21" s="34"/>
    </row>
    <row r="22" spans="1:19" s="8" customFormat="1" ht="51" customHeight="1" x14ac:dyDescent="0.35">
      <c r="A22" s="438" t="s">
        <v>175</v>
      </c>
      <c r="B22" s="23" t="s">
        <v>176</v>
      </c>
      <c r="D22" s="9" t="s">
        <v>690</v>
      </c>
      <c r="F22" s="100" t="s">
        <v>689</v>
      </c>
      <c r="G22" s="34"/>
      <c r="H22" s="100" t="s">
        <v>695</v>
      </c>
      <c r="I22" s="34"/>
      <c r="J22" s="449"/>
      <c r="K22" s="34"/>
      <c r="L22" s="31"/>
      <c r="M22" s="34"/>
      <c r="N22" s="31"/>
      <c r="O22" s="34"/>
      <c r="P22" s="31"/>
      <c r="Q22" s="34"/>
      <c r="R22" s="31"/>
      <c r="S22" s="34"/>
    </row>
    <row r="23" spans="1:19" s="8" customFormat="1" ht="51" customHeight="1" x14ac:dyDescent="0.35">
      <c r="A23" s="455"/>
      <c r="B23" s="23" t="s">
        <v>177</v>
      </c>
      <c r="D23" s="9" t="s">
        <v>690</v>
      </c>
      <c r="F23" s="100" t="s">
        <v>689</v>
      </c>
      <c r="G23" s="34"/>
      <c r="H23" s="100" t="s">
        <v>695</v>
      </c>
      <c r="I23" s="34"/>
      <c r="J23" s="449"/>
      <c r="K23" s="34"/>
      <c r="L23" s="31"/>
      <c r="M23" s="34"/>
      <c r="N23" s="31"/>
      <c r="O23" s="34"/>
      <c r="P23" s="31"/>
      <c r="Q23" s="34"/>
      <c r="R23" s="31"/>
      <c r="S23" s="34"/>
    </row>
    <row r="24" spans="1:19" s="8" customFormat="1" ht="51" customHeight="1" x14ac:dyDescent="0.35">
      <c r="A24" s="207" t="s">
        <v>178</v>
      </c>
      <c r="B24" s="23" t="s">
        <v>179</v>
      </c>
      <c r="D24" s="9" t="s">
        <v>692</v>
      </c>
      <c r="F24" s="395" t="s">
        <v>769</v>
      </c>
      <c r="G24" s="34"/>
      <c r="H24" s="100" t="s">
        <v>770</v>
      </c>
      <c r="I24" s="34"/>
      <c r="J24" s="450"/>
      <c r="K24" s="34"/>
      <c r="L24" s="31"/>
      <c r="M24" s="34"/>
      <c r="N24" s="31"/>
      <c r="O24" s="34"/>
      <c r="P24" s="31"/>
      <c r="Q24" s="34"/>
      <c r="R24" s="31"/>
      <c r="S24" s="34"/>
    </row>
    <row r="25" spans="1:19" s="10" customFormat="1" x14ac:dyDescent="0.35">
      <c r="A25" s="55"/>
      <c r="B25" s="99"/>
    </row>
  </sheetData>
  <mergeCells count="5">
    <mergeCell ref="A10:A15"/>
    <mergeCell ref="A18:A21"/>
    <mergeCell ref="A22:A23"/>
    <mergeCell ref="J9:J24"/>
    <mergeCell ref="A16:A17"/>
  </mergeCells>
  <hyperlinks>
    <hyperlink ref="F10" r:id="rId1" location=":~:text=environmental%20law-,D%C3%A9cret%20D%2F2016%2F163%2FPRG%2FSGG%20du%2013,et%20adoption%20de%20nouveaux%20statuts." display="https://www.ecolex.org/details/legislation/decret-d2016163prgsgg-du-13-juin-2016-portant-restructuration-de-lagence-nationale-damenagement-des-infrastructures-minieres-anaim-et-adoption-de-nouveaux-statuts-lex-faoc174322/#:~:text=environmental%20law-,D%C3%A9cret%20D%2F2016%2F163%2FPRG%2FSGG%20du%2013,et%20adoption%20de%20nouveaux%20statuts." xr:uid="{F5883DAB-BFDA-47E2-B02F-7951E9DA12AA}"/>
    <hyperlink ref="F17" r:id="rId2" display="https://www.itie-guinee.org/extrait-etats-financiers-de-lagence-nationale-damenagement-des-infrastructures-minieres/ " xr:uid="{9CC502F4-1B9F-47EC-94BD-AD9447F9311F}"/>
    <hyperlink ref="F24" r:id="rId3" display="https://soguipami.info/gouvernance/" xr:uid="{C4C104EF-0891-420E-84E7-826953087CF5}"/>
    <hyperlink ref="F11" r:id="rId4" location=":~:text=environmental%20law-,D%C3%A9cret%20D%2F2016%2F163%2FPRG%2FSGG%20du%2013,et%20adoption%20de%20nouveaux%20statuts." display="https://www.ecolex.org/details/legislation/decret-d2016163prgsgg-du-13-juin-2016-portant-restructuration-de-lagence-nationale-damenagement-des-infrastructures-minieres-anaim-et-adoption-de-nouveaux-statuts-lex-faoc174322/#:~:text=environmental%20law-,D%C3%A9cret%20D%2F2016%2F163%2FPRG%2FSGG%20du%2013,et%20adoption%20de%20nouveaux%20statuts." xr:uid="{F0AD44FF-199E-44F0-9427-C39BE071A29A}"/>
    <hyperlink ref="F12" r:id="rId5" location=":~:text=environmental%20law-,D%C3%A9cret%20D%2F2016%2F163%2FPRG%2FSGG%20du%2013,et%20adoption%20de%20nouveaux%20statuts." display="https://www.ecolex.org/details/legislation/decret-d2016163prgsgg-du-13-juin-2016-portant-restructuration-de-lagence-nationale-damenagement-des-infrastructures-minieres-anaim-et-adoption-de-nouveaux-statuts-lex-faoc174322/#:~:text=environmental%20law-,D%C3%A9cret%20D%2F2016%2F163%2FPRG%2FSGG%20du%2013,et%20adoption%20de%20nouveaux%20statuts." xr:uid="{61CC9562-AB4E-4407-A53D-FE36869C3676}"/>
    <hyperlink ref="F13" r:id="rId6" location=":~:text=environmental%20law-,D%C3%A9cret%20D%2F2016%2F163%2FPRG%2FSGG%20du%2013,et%20adoption%20de%20nouveaux%20statuts." display="https://www.ecolex.org/details/legislation/decret-d2016163prgsgg-du-13-juin-2016-portant-restructuration-de-lagence-nationale-damenagement-des-infrastructures-minieres-anaim-et-adoption-de-nouveaux-statuts-lex-faoc174322/#:~:text=environmental%20law-,D%C3%A9cret%20D%2F2016%2F163%2FPRG%2FSGG%20du%2013,et%20adoption%20de%20nouveaux%20statuts." xr:uid="{DE4DF4FE-F22B-4E9E-B950-107DB9004B2A}"/>
    <hyperlink ref="F14" r:id="rId7" location=":~:text=environmental%20law-,D%C3%A9cret%20D%2F2016%2F163%2FPRG%2FSGG%20du%2013,et%20adoption%20de%20nouveaux%20statuts." display="https://www.ecolex.org/details/legislation/decret-d2016163prgsgg-du-13-juin-2016-portant-restructuration-de-lagence-nationale-damenagement-des-infrastructures-minieres-anaim-et-adoption-de-nouveaux-statuts-lex-faoc174322/#:~:text=environmental%20law-,D%C3%A9cret%20D%2F2016%2F163%2FPRG%2FSGG%20du%2013,et%20adoption%20de%20nouveaux%20statuts." xr:uid="{1FEE29A5-6353-4FFA-86A4-5DA52501BB50}"/>
    <hyperlink ref="F15" r:id="rId8" location=":~:text=environmental%20law-,D%C3%A9cret%20D%2F2016%2F163%2FPRG%2FSGG%20du%2013,et%20adoption%20de%20nouveaux%20statuts." display="https://www.ecolex.org/details/legislation/decret-d2016163prgsgg-du-13-juin-2016-portant-restructuration-de-lagence-nationale-damenagement-des-infrastructures-minieres-anaim-et-adoption-de-nouveaux-statuts-lex-faoc174322/#:~:text=environmental%20law-,D%C3%A9cret%20D%2F2016%2F163%2FPRG%2FSGG%20du%2013,et%20adoption%20de%20nouveaux%20statuts." xr:uid="{3CC52E02-3B68-4240-A77F-D9CCF482FB92}"/>
    <hyperlink ref="F16" r:id="rId9" location=" " display="https://www.anaim-gn.com/# " xr:uid="{2355DD82-F642-4AD7-92AE-A0A27028B271}"/>
  </hyperlinks>
  <pageMargins left="0.23622047244094491" right="0.23622047244094491" top="0.74803149606299213" bottom="0.74803149606299213" header="0.31496062992125984" footer="0.31496062992125984"/>
  <pageSetup paperSize="8" scale="79" fitToHeight="2" orientation="landscape"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KL9"/>
  <sheetViews>
    <sheetView zoomScale="55" zoomScaleNormal="55" workbookViewId="0">
      <selection activeCell="B3" sqref="B3:D3"/>
    </sheetView>
  </sheetViews>
  <sheetFormatPr baseColWidth="10" defaultColWidth="10.5" defaultRowHeight="16" x14ac:dyDescent="0.4"/>
  <cols>
    <col min="1" max="1" width="18.33203125" style="223" customWidth="1"/>
    <col min="2" max="2" width="37.5" style="223" customWidth="1"/>
    <col min="3" max="3" width="3" style="223" customWidth="1"/>
    <col min="4" max="4" width="39" style="223" customWidth="1"/>
    <col min="5" max="5" width="3" style="223" customWidth="1"/>
    <col min="6" max="6" width="28.5" style="223" customWidth="1"/>
    <col min="7" max="7" width="3" style="223" customWidth="1"/>
    <col min="8" max="8" width="28.5" style="223" customWidth="1"/>
    <col min="9" max="9" width="3" style="223" customWidth="1"/>
    <col min="10" max="10" width="39.5" style="223" customWidth="1"/>
    <col min="11" max="11" width="3" style="223" customWidth="1"/>
    <col min="12" max="12" width="39.5" style="223" customWidth="1"/>
    <col min="13" max="13" width="3" style="223" customWidth="1"/>
    <col min="14" max="14" width="39.5" style="223" customWidth="1"/>
    <col min="15" max="15" width="3" style="223" customWidth="1"/>
    <col min="16" max="16" width="39.5" style="223" customWidth="1"/>
    <col min="17" max="17" width="3" style="223" customWidth="1"/>
    <col min="18" max="18" width="39.5" style="223" customWidth="1"/>
    <col min="19" max="19" width="3" style="223" customWidth="1"/>
    <col min="20" max="16384" width="10.5" style="223"/>
  </cols>
  <sheetData>
    <row r="1" spans="1:298" ht="25" x14ac:dyDescent="0.5">
      <c r="A1" s="214" t="s">
        <v>180</v>
      </c>
    </row>
    <row r="3" spans="1:298" s="26" customFormat="1" ht="105" x14ac:dyDescent="0.35">
      <c r="A3" s="36" t="s">
        <v>181</v>
      </c>
      <c r="B3" s="212" t="s">
        <v>182</v>
      </c>
      <c r="C3" s="25"/>
      <c r="D3" s="246" t="s">
        <v>749</v>
      </c>
      <c r="E3" s="27"/>
      <c r="F3" s="28"/>
      <c r="G3" s="27"/>
      <c r="H3" s="28"/>
      <c r="I3" s="27"/>
      <c r="J3" s="236"/>
      <c r="L3" s="237"/>
      <c r="N3" s="237"/>
      <c r="P3" s="237"/>
      <c r="R3" s="237"/>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c r="EV3" s="25"/>
      <c r="EW3" s="25"/>
      <c r="EX3" s="25"/>
      <c r="EY3" s="25"/>
      <c r="EZ3" s="25"/>
      <c r="FA3" s="25"/>
      <c r="FB3" s="25"/>
      <c r="FC3" s="25"/>
      <c r="FD3" s="25"/>
      <c r="FE3" s="25"/>
      <c r="FF3" s="25"/>
      <c r="FG3" s="25"/>
      <c r="FH3" s="25"/>
      <c r="FI3" s="25"/>
      <c r="FJ3" s="25"/>
      <c r="FK3" s="25"/>
      <c r="FL3" s="25"/>
      <c r="FM3" s="25"/>
      <c r="FN3" s="25"/>
      <c r="FO3" s="25"/>
      <c r="FP3" s="25"/>
      <c r="FQ3" s="25"/>
      <c r="FR3" s="25"/>
      <c r="FS3" s="25"/>
      <c r="FT3" s="25"/>
      <c r="FU3" s="25"/>
      <c r="FV3" s="25"/>
      <c r="FW3" s="25"/>
      <c r="FX3" s="25"/>
      <c r="FY3" s="25"/>
      <c r="FZ3" s="25"/>
      <c r="GA3" s="25"/>
      <c r="GB3" s="25"/>
      <c r="GC3" s="25"/>
      <c r="GD3" s="25"/>
      <c r="GE3" s="25"/>
      <c r="GF3" s="25"/>
      <c r="GG3" s="25"/>
      <c r="GH3" s="25"/>
      <c r="GI3" s="25"/>
      <c r="GJ3" s="25"/>
      <c r="GK3" s="25"/>
      <c r="GL3" s="25"/>
      <c r="GM3" s="25"/>
      <c r="GN3" s="25"/>
      <c r="GO3" s="25"/>
      <c r="GP3" s="25"/>
      <c r="GQ3" s="25"/>
      <c r="GR3" s="25"/>
      <c r="GS3" s="25"/>
      <c r="GT3" s="25"/>
      <c r="GU3" s="25"/>
      <c r="GV3" s="25"/>
      <c r="GW3" s="25"/>
      <c r="GX3" s="25"/>
      <c r="GY3" s="25"/>
      <c r="GZ3" s="25"/>
      <c r="HA3" s="25"/>
      <c r="HB3" s="25"/>
      <c r="HC3" s="25"/>
      <c r="HD3" s="25"/>
      <c r="HE3" s="25"/>
      <c r="HF3" s="25"/>
      <c r="HG3" s="25"/>
      <c r="HH3" s="25"/>
      <c r="HI3" s="25"/>
      <c r="HJ3" s="25"/>
      <c r="HK3" s="25"/>
      <c r="HL3" s="25"/>
      <c r="HM3" s="25"/>
      <c r="HN3" s="25"/>
      <c r="HO3" s="25"/>
      <c r="HP3" s="25"/>
      <c r="HQ3" s="25"/>
      <c r="HR3" s="25"/>
      <c r="HS3" s="25"/>
      <c r="HT3" s="25"/>
      <c r="HU3" s="25"/>
      <c r="HV3" s="25"/>
      <c r="HW3" s="25"/>
      <c r="HX3" s="25"/>
      <c r="HY3" s="25"/>
      <c r="HZ3" s="25"/>
      <c r="IA3" s="25"/>
      <c r="IB3" s="25"/>
      <c r="IC3" s="25"/>
      <c r="ID3" s="25"/>
      <c r="IE3" s="25"/>
      <c r="IF3" s="25"/>
      <c r="IG3" s="25"/>
      <c r="IH3" s="25"/>
      <c r="II3" s="25"/>
      <c r="IJ3" s="25"/>
      <c r="IK3" s="25"/>
      <c r="IL3" s="25"/>
      <c r="IM3" s="25"/>
      <c r="IN3" s="25"/>
      <c r="IO3" s="25"/>
      <c r="IP3" s="25"/>
      <c r="IQ3" s="25"/>
      <c r="IR3" s="25"/>
      <c r="IS3" s="25"/>
      <c r="IT3" s="25"/>
      <c r="IU3" s="25"/>
      <c r="IV3" s="25"/>
      <c r="IW3" s="25"/>
      <c r="IX3" s="25"/>
      <c r="IY3" s="25"/>
      <c r="IZ3" s="25"/>
      <c r="JA3" s="25"/>
      <c r="JB3" s="25"/>
      <c r="JC3" s="25"/>
      <c r="JD3" s="25"/>
      <c r="JE3" s="25"/>
      <c r="JF3" s="25"/>
      <c r="JG3" s="25"/>
      <c r="JH3" s="25"/>
      <c r="JI3" s="25"/>
      <c r="JJ3" s="25"/>
      <c r="JK3" s="25"/>
      <c r="JL3" s="25"/>
      <c r="JM3" s="25"/>
      <c r="JN3" s="25"/>
      <c r="JO3" s="25"/>
      <c r="JP3" s="25"/>
      <c r="JQ3" s="25"/>
      <c r="JR3" s="25"/>
      <c r="JS3" s="25"/>
      <c r="JT3" s="25"/>
      <c r="JU3" s="25"/>
      <c r="JV3" s="25"/>
      <c r="JW3" s="25"/>
      <c r="JX3" s="25"/>
      <c r="JY3" s="25"/>
      <c r="JZ3" s="25"/>
      <c r="KA3" s="25"/>
      <c r="KB3" s="25"/>
      <c r="KC3" s="25"/>
      <c r="KD3" s="25"/>
      <c r="KE3" s="25"/>
      <c r="KF3" s="25"/>
      <c r="KG3" s="25"/>
      <c r="KH3" s="25"/>
      <c r="KI3" s="25"/>
      <c r="KJ3" s="25"/>
      <c r="KK3" s="25"/>
      <c r="KL3" s="25"/>
    </row>
    <row r="4" spans="1:298" s="5" customFormat="1" ht="19" x14ac:dyDescent="0.35">
      <c r="B4" s="3"/>
      <c r="C4" s="2"/>
      <c r="D4" s="3"/>
      <c r="E4" s="2"/>
      <c r="F4" s="3"/>
      <c r="G4" s="2"/>
      <c r="H4" s="3"/>
      <c r="I4" s="2"/>
      <c r="J4" s="4"/>
      <c r="L4" s="4"/>
      <c r="N4" s="4"/>
      <c r="P4" s="4"/>
      <c r="R4" s="4"/>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row>
    <row r="5" spans="1:298" s="120" customFormat="1" ht="96" x14ac:dyDescent="0.35">
      <c r="A5" s="287"/>
      <c r="B5" s="288" t="s">
        <v>80</v>
      </c>
      <c r="C5" s="289"/>
      <c r="D5" s="278" t="s">
        <v>81</v>
      </c>
      <c r="E5" s="279"/>
      <c r="F5" s="278" t="s">
        <v>82</v>
      </c>
      <c r="G5" s="279"/>
      <c r="H5" s="278" t="s">
        <v>83</v>
      </c>
      <c r="I5" s="277"/>
      <c r="J5" s="280" t="s">
        <v>84</v>
      </c>
      <c r="K5" s="290"/>
      <c r="L5" s="291" t="s">
        <v>85</v>
      </c>
      <c r="M5" s="290"/>
      <c r="N5" s="291" t="s">
        <v>86</v>
      </c>
      <c r="O5" s="290"/>
      <c r="P5" s="291" t="s">
        <v>87</v>
      </c>
      <c r="Q5" s="290"/>
      <c r="R5" s="291" t="s">
        <v>88</v>
      </c>
      <c r="S5" s="290"/>
    </row>
    <row r="6" spans="1:298" s="5" customFormat="1" ht="19" x14ac:dyDescent="0.35">
      <c r="B6" s="3"/>
      <c r="C6" s="2"/>
      <c r="D6" s="3"/>
      <c r="E6" s="2"/>
      <c r="F6" s="3"/>
      <c r="G6" s="2"/>
      <c r="H6" s="3"/>
      <c r="I6" s="2"/>
      <c r="J6" s="4"/>
      <c r="L6" s="4"/>
      <c r="N6" s="4"/>
      <c r="P6" s="4"/>
      <c r="R6" s="4"/>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row>
    <row r="7" spans="1:298" s="242" customFormat="1" ht="115" customHeight="1" x14ac:dyDescent="0.35">
      <c r="A7" s="238"/>
      <c r="B7" s="285" t="s">
        <v>183</v>
      </c>
      <c r="C7" s="239"/>
      <c r="D7" s="9" t="s">
        <v>690</v>
      </c>
      <c r="E7" s="239"/>
      <c r="F7" s="395" t="s">
        <v>772</v>
      </c>
      <c r="G7" s="240"/>
      <c r="H7" s="100" t="s">
        <v>696</v>
      </c>
      <c r="I7" s="240"/>
      <c r="J7" s="468"/>
      <c r="K7" s="241"/>
      <c r="L7" s="237"/>
      <c r="M7" s="241"/>
      <c r="N7" s="237"/>
      <c r="O7" s="241"/>
      <c r="P7" s="237"/>
      <c r="Q7" s="241"/>
      <c r="R7" s="237"/>
      <c r="S7" s="241"/>
    </row>
    <row r="8" spans="1:298" s="242" customFormat="1" ht="115" customHeight="1" x14ac:dyDescent="0.35">
      <c r="A8" s="227"/>
      <c r="B8" s="284" t="s">
        <v>184</v>
      </c>
      <c r="C8" s="228"/>
      <c r="D8" s="9" t="s">
        <v>690</v>
      </c>
      <c r="E8" s="228"/>
      <c r="F8" s="395" t="s">
        <v>771</v>
      </c>
      <c r="G8" s="243"/>
      <c r="H8" s="100" t="s">
        <v>696</v>
      </c>
      <c r="I8" s="243"/>
      <c r="J8" s="469"/>
      <c r="K8" s="5"/>
      <c r="L8" s="237"/>
      <c r="M8" s="5"/>
      <c r="N8" s="237"/>
      <c r="O8" s="5"/>
      <c r="P8" s="237"/>
      <c r="Q8" s="5"/>
      <c r="R8" s="237"/>
      <c r="S8" s="5"/>
    </row>
    <row r="9" spans="1:298" s="242" customFormat="1" ht="115" customHeight="1" x14ac:dyDescent="0.35">
      <c r="A9" s="244"/>
      <c r="B9" s="286" t="s">
        <v>185</v>
      </c>
      <c r="C9" s="245"/>
      <c r="D9" s="9" t="s">
        <v>690</v>
      </c>
      <c r="E9" s="245"/>
      <c r="F9" s="395" t="s">
        <v>773</v>
      </c>
      <c r="G9" s="243"/>
      <c r="H9" s="100" t="s">
        <v>696</v>
      </c>
      <c r="I9" s="243"/>
      <c r="J9" s="470"/>
      <c r="K9" s="26"/>
      <c r="L9" s="237"/>
      <c r="M9" s="26"/>
      <c r="N9" s="237"/>
      <c r="O9" s="26"/>
      <c r="P9" s="237"/>
      <c r="Q9" s="26"/>
      <c r="R9" s="237"/>
      <c r="S9" s="26"/>
    </row>
  </sheetData>
  <mergeCells count="1">
    <mergeCell ref="J7:J9"/>
  </mergeCells>
  <dataValidations disablePrompts="1" count="2">
    <dataValidation type="whole" showInputMessage="1" showErrorMessage="1" sqref="E7:E9 A5:F5 A7:C9 H5" xr:uid="{00000000-0002-0000-0800-000000000000}">
      <formula1>999999</formula1>
      <formula2>99999999</formula2>
    </dataValidation>
    <dataValidation type="list" showInputMessage="1" showErrorMessage="1" promptTitle="Type de déclaration" prompt="Veuillez indiquer le type de déclaration parmi les options suivantes :_x000a__x000a_Divulgation systématique_x000a_Rapport ITIE_x000a_Non disponible_x000a_Sans objet_x000a_" sqref="D7:D9" xr:uid="{00000000-0002-0000-0800-000001000000}">
      <formula1>Reporting_options_list</formula1>
    </dataValidation>
  </dataValidations>
  <hyperlinks>
    <hyperlink ref="F7" r:id="rId1" display="https://mines.gov.gn/projets/conventions-minieres/" xr:uid="{4A644D32-8919-471C-9414-6484F7342DDD}"/>
    <hyperlink ref="F8" r:id="rId2" xr:uid="{8F19F83F-6114-4BFA-9151-3EB10D2D593B}"/>
    <hyperlink ref="F9" r:id="rId3" xr:uid="{CB460667-48B3-4F34-A734-FB9DD1B83265}"/>
  </hyperlinks>
  <pageMargins left="0.23622047244094491" right="0.23622047244094491" top="0.74803149606299213" bottom="0.74803149606299213" header="0.31496062992125984" footer="0.31496062992125984"/>
  <pageSetup paperSize="8" scale="93" orientation="landscape"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F08D2786879A84C98C986A1D2FE2AC0" ma:contentTypeVersion="13" ma:contentTypeDescription="Create a new document." ma:contentTypeScope="" ma:versionID="4e0ba436f5c76d1ef9f57ea8d60c8fe7">
  <xsd:schema xmlns:xsd="http://www.w3.org/2001/XMLSchema" xmlns:xs="http://www.w3.org/2001/XMLSchema" xmlns:p="http://schemas.microsoft.com/office/2006/metadata/properties" xmlns:ns2="0c958bcd-fe3d-4310-8463-0016d19558cc" xmlns:ns3="36538d5f-f7e1-46e7-b8e6-8d0f62ce9765" targetNamespace="http://schemas.microsoft.com/office/2006/metadata/properties" ma:root="true" ma:fieldsID="2cc6feb71f337d9df6780a30d5f7c2b2" ns2:_="" ns3:_="">
    <xsd:import namespace="0c958bcd-fe3d-4310-8463-0016d19558cc"/>
    <xsd:import namespace="36538d5f-f7e1-46e7-b8e6-8d0f62ce97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Them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58bcd-fe3d-4310-8463-0016d1955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Theme" ma:index="19" nillable="true" ma:displayName="Theme" ma:format="Dropdown" ma:internalName="Theme">
      <xsd:simpleType>
        <xsd:restriction base="dms:Choice">
          <xsd:enumeration value="Open data"/>
          <xsd:enumeration value="PLR"/>
          <xsd:enumeration value="SOE"/>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538d5f-f7e1-46e7-b8e6-8d0f62ce976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heme xmlns="0c958bcd-fe3d-4310-8463-0016d19558c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9B83E3-59C8-430C-B394-3A1B39A25B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958bcd-fe3d-4310-8463-0016d19558cc"/>
    <ds:schemaRef ds:uri="36538d5f-f7e1-46e7-b8e6-8d0f62ce97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19F17E-4F5A-450D-B771-D83C95A89723}">
  <ds:schemaRefs>
    <ds:schemaRef ds:uri="http://schemas.microsoft.com/office/2006/metadata/properties"/>
    <ds:schemaRef ds:uri="36538d5f-f7e1-46e7-b8e6-8d0f62ce9765"/>
    <ds:schemaRef ds:uri="0c958bcd-fe3d-4310-8463-0016d19558cc"/>
    <ds:schemaRef ds:uri="http://www.w3.org/XML/1998/namespace"/>
    <ds:schemaRef ds:uri="http://purl.org/dc/term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7C0BC6C0-7B6D-4886-820A-3A51F212CFF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30</vt:i4>
      </vt:variant>
      <vt:variant>
        <vt:lpstr>Plages nommées</vt:lpstr>
      </vt:variant>
      <vt:variant>
        <vt:i4>22</vt:i4>
      </vt:variant>
    </vt:vector>
  </HeadingPairs>
  <TitlesOfParts>
    <vt:vector size="52" baseType="lpstr">
      <vt:lpstr>Introduction</vt:lpstr>
      <vt:lpstr>À propos de</vt:lpstr>
      <vt:lpstr>2.1</vt:lpstr>
      <vt:lpstr>2.2</vt:lpstr>
      <vt:lpstr>2.3</vt:lpstr>
      <vt:lpstr>2.4</vt:lpstr>
      <vt:lpstr>2.5</vt:lpstr>
      <vt:lpstr>2.6</vt:lpstr>
      <vt:lpstr>3.1</vt:lpstr>
      <vt:lpstr>3.2</vt:lpstr>
      <vt:lpstr>3.3</vt:lpstr>
      <vt:lpstr>4.1</vt:lpstr>
      <vt:lpstr>4.1 – Entités déclarantes</vt:lpstr>
      <vt:lpstr>4.1 - Gouvernement</vt:lpstr>
      <vt:lpstr>#4.1 – Entreprise</vt:lpstr>
      <vt:lpstr>4.2</vt:lpstr>
      <vt:lpstr>4.3</vt:lpstr>
      <vt:lpstr>4.4</vt:lpstr>
      <vt:lpstr>4.5</vt:lpstr>
      <vt:lpstr>4.6</vt:lpstr>
      <vt:lpstr>4.7</vt:lpstr>
      <vt:lpstr>4.8</vt:lpstr>
      <vt:lpstr>4.9</vt:lpstr>
      <vt:lpstr>5.1</vt:lpstr>
      <vt:lpstr>5.2</vt:lpstr>
      <vt:lpstr>5.3</vt:lpstr>
      <vt:lpstr>6.1</vt:lpstr>
      <vt:lpstr>6.2</vt:lpstr>
      <vt:lpstr>6.3</vt:lpstr>
      <vt:lpstr>6.4</vt:lpstr>
      <vt:lpstr>'4.1 – Entités déclarantes'!Companies_list</vt:lpstr>
      <vt:lpstr>'4.1 – Entités déclarantes'!Government_entities_list</vt:lpstr>
      <vt:lpstr>'4.1 – Entités déclarantes'!Projectname</vt:lpstr>
      <vt:lpstr>'4.1 - Gouvernement'!Revenue_stream_list</vt:lpstr>
      <vt:lpstr>'#4.1 – Entreprise'!Total_reconciled</vt:lpstr>
      <vt:lpstr>'4.1 - Gouvernement'!Total_revenues</vt:lpstr>
      <vt:lpstr>'2.1'!Zone_d_impression</vt:lpstr>
      <vt:lpstr>'2.2'!Zone_d_impression</vt:lpstr>
      <vt:lpstr>'2.3'!Zone_d_impression</vt:lpstr>
      <vt:lpstr>'2.4'!Zone_d_impression</vt:lpstr>
      <vt:lpstr>'2.5'!Zone_d_impression</vt:lpstr>
      <vt:lpstr>'2.6'!Zone_d_impression</vt:lpstr>
      <vt:lpstr>'3.1'!Zone_d_impression</vt:lpstr>
      <vt:lpstr>'3.2'!Zone_d_impression</vt:lpstr>
      <vt:lpstr>'3.3'!Zone_d_impression</vt:lpstr>
      <vt:lpstr>'4.1'!Zone_d_impression</vt:lpstr>
      <vt:lpstr>'4.2'!Zone_d_impression</vt:lpstr>
      <vt:lpstr>'4.4'!Zone_d_impression</vt:lpstr>
      <vt:lpstr>'4.5'!Zone_d_impression</vt:lpstr>
      <vt:lpstr>'4.6'!Zone_d_impression</vt:lpstr>
      <vt:lpstr>'À propos de'!Zone_d_impression</vt:lpstr>
      <vt:lpstr>Introduction!Zone_d_impression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EITI International Secretariat</dc:creator>
  <cp:keywords/>
  <dc:description/>
  <cp:lastModifiedBy>Karim Lourimi</cp:lastModifiedBy>
  <cp:revision/>
  <cp:lastPrinted>2021-02-10T13:39:19Z</cp:lastPrinted>
  <dcterms:created xsi:type="dcterms:W3CDTF">2020-07-14T03:16:31Z</dcterms:created>
  <dcterms:modified xsi:type="dcterms:W3CDTF">2021-10-05T16:34:45Z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0x010100AF08D2786879A84C98C986A1D2FE2AC0</vt:lpwstr>
  </property>
  <property fmtid="{D5CDD505-2E9C-101B-9397-08002B2CF9AE}" pid="3" name="Order">
    <vt:r8>280000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ies>
</file>